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36" i="9" l="1"/>
  <c r="F26" i="9"/>
  <c r="F16" i="9"/>
  <c r="F13" i="6" l="1"/>
  <c r="F12" i="6"/>
  <c r="F11" i="6"/>
  <c r="F10" i="6"/>
  <c r="F9" i="6"/>
  <c r="F8" i="6"/>
  <c r="F7" i="6"/>
  <c r="F5" i="6"/>
  <c r="F4" i="6"/>
  <c r="F6" i="6"/>
  <c r="H13" i="6" l="1"/>
  <c r="H12" i="6"/>
  <c r="H11" i="6"/>
  <c r="H10" i="6"/>
  <c r="H9" i="6"/>
  <c r="H8" i="6"/>
  <c r="H7" i="6"/>
  <c r="H6" i="6"/>
  <c r="H5" i="6"/>
  <c r="H4" i="6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<sst xmlns="http://schemas.openxmlformats.org/spreadsheetml/2006/main" count="524" uniqueCount="265">
  <si>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</si>
  <si>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</si>
  <si>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</si>
  <si>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</si>
  <si>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</si>
  <si>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</si>
  <si>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</si>
  <si>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</si>
  <si>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</si>
  <si>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</si>
  <si>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</si>
  <si>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</si>
  <si>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</si>
  <si>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</si>
  <si>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</si>
  <si>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</si>
  <si>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</si>
  <si>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</si>
  <si>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</si>
  <si>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</si>
  <si>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</si>
  <si>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</si>
  <si>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</si>
  <si>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</si>
  <si>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</si>
  <si>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</si>
  <si>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</si>
  <si>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</si>
  <si>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</si>
  <si>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</si>
  <si>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</si>
  <si>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</si>
  <si>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</si>
  <si>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</si>
  <si>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</si>
  <si>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</si>
  <si>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</si>
  <si>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</si>
  <si>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</si>
  <si>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</si>
  <si>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</si>
  <si>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</si>
  <si>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</si>
  <si>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</si>
  <si>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</si>
  <si>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</si>
  <si>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</si>
  <si>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</si>
  <si>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</si>
  <si>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</si>
  <si>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</si>
  <si>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</si>
  <si>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</si>
  <si>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</si>
  <si>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</si>
  <si>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</si>
  <si>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</si>
  <si>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</si>
  <si>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</si>
  <si>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</si>
  <si>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</si>
  <si>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</si>
  <si>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</si>
  <si>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</si>
  <si>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</si>
  <si>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</si>
  <si>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</si>
  <si>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</si>
  <si>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</si>
  <si>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</si>
  <si>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</si>
  <si>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</si>
  <si>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</si>
  <si>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</si>
  <si>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</si>
  <si>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</si>
  <si>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</si>
  <si>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</si>
  <si>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</si>
  <si>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</si>
  <si>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㈜교원</t>
    <phoneticPr fontId="3" type="noConversion"/>
  </si>
  <si>
    <t>(사)대한산업안전보건협회
경기산업보건센터</t>
    <phoneticPr fontId="3" type="noConversion"/>
  </si>
  <si>
    <t>대한산업안전협회 성남지회</t>
    <phoneticPr fontId="3" type="noConversion"/>
  </si>
  <si>
    <t>신도종합서비스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</si>
  <si>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</si>
  <si>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</si>
  <si>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</si>
  <si>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</si>
  <si>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</si>
  <si>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</si>
  <si>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</si>
  <si>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</si>
  <si>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</si>
  <si>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</si>
  <si>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</si>
  <si>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</si>
  <si>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</si>
  <si>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</si>
  <si>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</si>
  <si>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</si>
  <si>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</si>
  <si>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</si>
  <si>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</si>
  <si>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</si>
  <si>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</si>
  <si>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</si>
  <si>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계약기간</t>
  </si>
  <si>
    <t>계약현황</t>
    <phoneticPr fontId="3" type="noConversion"/>
  </si>
  <si>
    <t>노무법인 로고스</t>
    <phoneticPr fontId="3" type="noConversion"/>
  </si>
  <si>
    <t>2018년 법무자문 서비스 연간계약</t>
    <phoneticPr fontId="3" type="noConversion"/>
  </si>
  <si>
    <t>추정가격이 2천만원 이하인 물품의 제조·구매·용역 계약(제25조제1항제5호)</t>
  </si>
  <si>
    <t>계약부서(감독원)</t>
    <phoneticPr fontId="3" type="noConversion"/>
  </si>
  <si>
    <t>준공(기성)검사현황</t>
    <phoneticPr fontId="3" type="noConversion"/>
  </si>
  <si>
    <t>성남시청소년재단</t>
    <phoneticPr fontId="3" type="noConversion"/>
  </si>
  <si>
    <t>삼성통운</t>
    <phoneticPr fontId="3" type="noConversion"/>
  </si>
  <si>
    <t>2018.12.17.</t>
    <phoneticPr fontId="3" type="noConversion"/>
  </si>
  <si>
    <t>용역</t>
    <phoneticPr fontId="3" type="noConversion"/>
  </si>
  <si>
    <t>2018.12.26.</t>
    <phoneticPr fontId="3" type="noConversion"/>
  </si>
  <si>
    <t>계약금액 등</t>
    <phoneticPr fontId="3" type="noConversion"/>
  </si>
  <si>
    <t>계약기간</t>
    <phoneticPr fontId="3" type="noConversion"/>
  </si>
  <si>
    <t>2018.11.01.</t>
    <phoneticPr fontId="3" type="noConversion"/>
  </si>
  <si>
    <t>2019.10.31.</t>
    <phoneticPr fontId="3" type="noConversion"/>
  </si>
  <si>
    <t>2019.10.31.</t>
    <phoneticPr fontId="3" type="noConversion"/>
  </si>
  <si>
    <t>2018.11.01.</t>
    <phoneticPr fontId="3" type="noConversion"/>
  </si>
  <si>
    <t>2019년 정수기 임차계약(3차)</t>
    <phoneticPr fontId="3" type="noConversion"/>
  </si>
  <si>
    <t>2019.01.01.</t>
    <phoneticPr fontId="3" type="noConversion"/>
  </si>
  <si>
    <t>2019.12.31.</t>
    <phoneticPr fontId="3" type="noConversion"/>
  </si>
  <si>
    <t>2018.12.18.</t>
    <phoneticPr fontId="3" type="noConversion"/>
  </si>
  <si>
    <t>2019.01.01.</t>
    <phoneticPr fontId="3" type="noConversion"/>
  </si>
  <si>
    <t>2019.01.01.</t>
    <phoneticPr fontId="3" type="noConversion"/>
  </si>
  <si>
    <t>2019.12.31.</t>
    <phoneticPr fontId="3" type="noConversion"/>
  </si>
  <si>
    <t>2019.12.31.</t>
    <phoneticPr fontId="3" type="noConversion"/>
  </si>
  <si>
    <t>2019년 노무 법무자문 서비스 연간계약</t>
    <phoneticPr fontId="3" type="noConversion"/>
  </si>
  <si>
    <t>2018.12.28.</t>
    <phoneticPr fontId="3" type="noConversion"/>
  </si>
  <si>
    <t>법무법인탑</t>
    <phoneticPr fontId="3" type="noConversion"/>
  </si>
  <si>
    <t>2019.01.02.</t>
    <phoneticPr fontId="3" type="noConversion"/>
  </si>
  <si>
    <t>2019.01.03.</t>
    <phoneticPr fontId="3" type="noConversion"/>
  </si>
  <si>
    <t>2019년 대표이사 전용차량 운영</t>
    <phoneticPr fontId="3" type="noConversion"/>
  </si>
  <si>
    <t>2019년 업무용 차량운영</t>
    <phoneticPr fontId="3" type="noConversion"/>
  </si>
  <si>
    <t>정보시스템 통합유지관리 용역</t>
    <phoneticPr fontId="3" type="noConversion"/>
  </si>
  <si>
    <t>주식회사 미소아이티</t>
    <phoneticPr fontId="3" type="noConversion"/>
  </si>
  <si>
    <t>2018.12.28.</t>
    <phoneticPr fontId="3" type="noConversion"/>
  </si>
  <si>
    <t>2019.01.01.</t>
    <phoneticPr fontId="3" type="noConversion"/>
  </si>
  <si>
    <t>2019년 보건관리자 위탁관리</t>
    <phoneticPr fontId="3" type="noConversion"/>
  </si>
  <si>
    <t>2019년 산업안전 관리대행</t>
    <phoneticPr fontId="3" type="noConversion"/>
  </si>
  <si>
    <t>2019년 복합기 임대</t>
    <phoneticPr fontId="3" type="noConversion"/>
  </si>
  <si>
    <t>2019년 서버 코로케이션</t>
    <phoneticPr fontId="3" type="noConversion"/>
  </si>
  <si>
    <t>케이티</t>
    <phoneticPr fontId="3" type="noConversion"/>
  </si>
  <si>
    <t>2018.12.26.</t>
    <phoneticPr fontId="3" type="noConversion"/>
  </si>
  <si>
    <t>2019.01.01.</t>
    <phoneticPr fontId="3" type="noConversion"/>
  </si>
  <si>
    <t>2019.12.31.</t>
    <phoneticPr fontId="3" type="noConversion"/>
  </si>
  <si>
    <t>사무국</t>
    <phoneticPr fontId="3" type="noConversion"/>
  </si>
  <si>
    <t>수의1인 견적</t>
    <phoneticPr fontId="3" type="noConversion"/>
  </si>
  <si>
    <t>지방계약법 시행령 제25조 1항</t>
    <phoneticPr fontId="3" type="noConversion"/>
  </si>
  <si>
    <t>최정배</t>
    <phoneticPr fontId="3" type="noConversion"/>
  </si>
  <si>
    <t>031-729-9016</t>
    <phoneticPr fontId="3" type="noConversion"/>
  </si>
  <si>
    <t>-이하빈칸-</t>
    <phoneticPr fontId="3" type="noConversion"/>
  </si>
  <si>
    <t>수의총액</t>
    <phoneticPr fontId="3" type="noConversion"/>
  </si>
  <si>
    <t>수의1인 견적</t>
    <phoneticPr fontId="3" type="noConversion"/>
  </si>
  <si>
    <t>물품</t>
    <phoneticPr fontId="3" type="noConversion"/>
  </si>
  <si>
    <t>2019.07.31.</t>
    <phoneticPr fontId="3" type="noConversion"/>
  </si>
  <si>
    <t>개</t>
    <phoneticPr fontId="3" type="noConversion"/>
  </si>
  <si>
    <t>-해당없음-</t>
    <phoneticPr fontId="3" type="noConversion"/>
  </si>
  <si>
    <t>주식회사리크루트존</t>
    <phoneticPr fontId="3" type="noConversion"/>
  </si>
  <si>
    <t>경기도 성남시 분당구 매화로56번길 12</t>
    <phoneticPr fontId="3" type="noConversion"/>
  </si>
  <si>
    <t>완다몰</t>
    <phoneticPr fontId="30" type="noConversion"/>
  </si>
  <si>
    <t>임채영</t>
    <phoneticPr fontId="30" type="noConversion"/>
  </si>
  <si>
    <t>네모디자인</t>
    <phoneticPr fontId="30" type="noConversion"/>
  </si>
  <si>
    <t>사무국</t>
    <phoneticPr fontId="3" type="noConversion"/>
  </si>
  <si>
    <t>세무자문 서비스 용역</t>
    <phoneticPr fontId="3" type="noConversion"/>
  </si>
  <si>
    <t>장태수세무회계사무소</t>
    <phoneticPr fontId="3" type="noConversion"/>
  </si>
  <si>
    <t>완다몰</t>
  </si>
  <si>
    <t>2019.06.28.</t>
    <phoneticPr fontId="3" type="noConversion"/>
  </si>
  <si>
    <t>2019.07.01.</t>
    <phoneticPr fontId="3" type="noConversion"/>
  </si>
  <si>
    <t>2019.12.31.</t>
    <phoneticPr fontId="3" type="noConversion"/>
  </si>
  <si>
    <t>2019.08.31.</t>
    <phoneticPr fontId="3" type="noConversion"/>
  </si>
  <si>
    <t>2019.09.02.</t>
    <phoneticPr fontId="3" type="noConversion"/>
  </si>
  <si>
    <t>2020년도 업무용 수첩 제작</t>
    <phoneticPr fontId="3" type="noConversion"/>
  </si>
  <si>
    <t>수의총액</t>
  </si>
  <si>
    <t>18절</t>
    <phoneticPr fontId="3" type="noConversion"/>
  </si>
  <si>
    <t>권</t>
  </si>
  <si>
    <t>사무국</t>
  </si>
  <si>
    <t>강보람</t>
  </si>
  <si>
    <t>031-729-9017</t>
  </si>
  <si>
    <t>임직원 송년워크숍 기념품</t>
  </si>
  <si>
    <t>ea</t>
  </si>
  <si>
    <t>11~12</t>
    <phoneticPr fontId="3" type="noConversion"/>
  </si>
  <si>
    <t>직원 채용 위탁 용역</t>
    <phoneticPr fontId="3" type="noConversion"/>
  </si>
  <si>
    <t>제9회 성남시청소년정책제안대회 자료집 제작</t>
    <phoneticPr fontId="3" type="noConversion"/>
  </si>
  <si>
    <t>권</t>
    <phoneticPr fontId="3" type="noConversion"/>
  </si>
  <si>
    <t>김마리</t>
    <phoneticPr fontId="3" type="noConversion"/>
  </si>
  <si>
    <t>031-729-9054</t>
    <phoneticPr fontId="3" type="noConversion"/>
  </si>
  <si>
    <t>제9회 성남시청소년정책제안대회 실시간 투표기</t>
    <phoneticPr fontId="3" type="noConversion"/>
  </si>
  <si>
    <t>031-729-9055</t>
  </si>
  <si>
    <t>데이터베이스 암호화 보안프로그램 구입</t>
    <phoneticPr fontId="3" type="noConversion"/>
  </si>
  <si>
    <t>조</t>
    <phoneticPr fontId="3" type="noConversion"/>
  </si>
  <si>
    <t>전혜진</t>
    <phoneticPr fontId="3" type="noConversion"/>
  </si>
  <si>
    <t>031-729-9022</t>
    <phoneticPr fontId="3" type="noConversion"/>
  </si>
  <si>
    <t>제248회 임시회 행정사무처리상황 청취자료 제작</t>
    <phoneticPr fontId="3" type="noConversion"/>
  </si>
  <si>
    <t>부</t>
    <phoneticPr fontId="3" type="noConversion"/>
  </si>
  <si>
    <t>031-729-9026</t>
    <phoneticPr fontId="3" type="noConversion"/>
  </si>
  <si>
    <t>수의총액</t>
    <phoneticPr fontId="3" type="noConversion"/>
  </si>
  <si>
    <t>김민경</t>
    <phoneticPr fontId="3" type="noConversion"/>
  </si>
  <si>
    <t>2019년 종합감사 집기류 임차</t>
    <phoneticPr fontId="3" type="noConversion"/>
  </si>
  <si>
    <t>허정호</t>
    <phoneticPr fontId="3" type="noConversion"/>
  </si>
  <si>
    <t>031-729-9021</t>
    <phoneticPr fontId="3" type="noConversion"/>
  </si>
  <si>
    <t>중원청소년수련관 1층카페 개선공사</t>
    <phoneticPr fontId="3" type="noConversion"/>
  </si>
  <si>
    <t>건축</t>
    <phoneticPr fontId="3" type="noConversion"/>
  </si>
  <si>
    <t>입찰</t>
    <phoneticPr fontId="3" type="noConversion"/>
  </si>
  <si>
    <t>중원청소년수련관</t>
    <phoneticPr fontId="3" type="noConversion"/>
  </si>
  <si>
    <t>도주성</t>
    <phoneticPr fontId="3" type="noConversion"/>
  </si>
  <si>
    <t>031-729-9317</t>
    <phoneticPr fontId="3" type="noConversion"/>
  </si>
  <si>
    <t>2019. 성남시청소년동아리축제 유페스타 단체물품 구입</t>
    <phoneticPr fontId="3" type="noConversion"/>
  </si>
  <si>
    <t>활동진흥팀(손영민)</t>
    <phoneticPr fontId="3" type="noConversion"/>
  </si>
  <si>
    <t>2019.09.04.~09.06.</t>
    <phoneticPr fontId="3" type="noConversion"/>
  </si>
  <si>
    <t>2019.09.04.</t>
    <phoneticPr fontId="3" type="noConversion"/>
  </si>
  <si>
    <t>2019.09.06.</t>
    <phoneticPr fontId="3" type="noConversion"/>
  </si>
  <si>
    <t>2019.09.04.</t>
    <phoneticPr fontId="3" type="noConversion"/>
  </si>
  <si>
    <t>청소년노동인권 박람회 홍보물 제작</t>
    <phoneticPr fontId="3" type="noConversion"/>
  </si>
  <si>
    <t>네모디자인</t>
    <phoneticPr fontId="3" type="noConversion"/>
  </si>
  <si>
    <t>2019.09.04.~09.06.</t>
    <phoneticPr fontId="3" type="noConversion"/>
  </si>
  <si>
    <t>정책지원팀(김태연)</t>
    <phoneticPr fontId="3" type="noConversion"/>
  </si>
  <si>
    <t>경기도 성남시 수정구 양지동 723</t>
    <phoneticPr fontId="3" type="noConversion"/>
  </si>
  <si>
    <t>경기도 성남시 분당구 매화로56번길 12</t>
    <phoneticPr fontId="3" type="noConversion"/>
  </si>
  <si>
    <t>2019년 웹 메일 호스팅</t>
    <phoneticPr fontId="3" type="noConversion"/>
  </si>
  <si>
    <t>2019.09.27.</t>
    <phoneticPr fontId="3" type="noConversion"/>
  </si>
  <si>
    <t>용역</t>
    <phoneticPr fontId="3" type="noConversion"/>
  </si>
  <si>
    <t>회계정보팀(서인욱)</t>
    <phoneticPr fontId="3" type="noConversion"/>
  </si>
  <si>
    <t>경기도 성남시 분당구 대왕판교로660</t>
    <phoneticPr fontId="3" type="noConversion"/>
  </si>
  <si>
    <t>㈜가비아</t>
    <phoneticPr fontId="3" type="noConversion"/>
  </si>
  <si>
    <t>2019.10.01.~12.31.</t>
    <phoneticPr fontId="3" type="noConversion"/>
  </si>
  <si>
    <t>2019년 서버 증설 용역</t>
    <phoneticPr fontId="3" type="noConversion"/>
  </si>
  <si>
    <t>2019.09.27.</t>
    <phoneticPr fontId="3" type="noConversion"/>
  </si>
  <si>
    <t>㈜에스유소프트</t>
    <phoneticPr fontId="3" type="noConversion"/>
  </si>
  <si>
    <t>2019.09.30.~10.09.</t>
    <phoneticPr fontId="3" type="noConversion"/>
  </si>
  <si>
    <t>2019. 성남시청소년동아리축제 유페스타 단체물품 구입</t>
    <phoneticPr fontId="3" type="noConversion"/>
  </si>
  <si>
    <t>2019.09.04.</t>
    <phoneticPr fontId="3" type="noConversion"/>
  </si>
  <si>
    <t>2019.09.04.~
09.06.</t>
    <phoneticPr fontId="3" type="noConversion"/>
  </si>
  <si>
    <t>경기도 성남시 수장구 양지동 723</t>
    <phoneticPr fontId="3" type="noConversion"/>
  </si>
  <si>
    <t>청소년노동인권 박람회 홍보물 제작</t>
    <phoneticPr fontId="3" type="noConversion"/>
  </si>
  <si>
    <t>2019.09.04.</t>
    <phoneticPr fontId="3" type="noConversion"/>
  </si>
  <si>
    <t>2019.09.04.~
09.06.</t>
    <phoneticPr fontId="3" type="noConversion"/>
  </si>
  <si>
    <t>남현진</t>
    <phoneticPr fontId="30" type="noConversion"/>
  </si>
  <si>
    <t>경기도 성남시 분당구 매화로56번길 12</t>
    <phoneticPr fontId="3" type="noConversion"/>
  </si>
  <si>
    <t>2019년 웹 메일 호스팅</t>
    <phoneticPr fontId="3" type="noConversion"/>
  </si>
  <si>
    <t>2019.09.27.</t>
    <phoneticPr fontId="3" type="noConversion"/>
  </si>
  <si>
    <t>2019.10.01.~
12.31.</t>
    <phoneticPr fontId="3" type="noConversion"/>
  </si>
  <si>
    <t>경기도 성남시 분당구 대왕판교로660</t>
    <phoneticPr fontId="3" type="noConversion"/>
  </si>
  <si>
    <t>㈜가비아</t>
    <phoneticPr fontId="30" type="noConversion"/>
  </si>
  <si>
    <t>김흥국</t>
    <phoneticPr fontId="30" type="noConversion"/>
  </si>
  <si>
    <t>2019년 서버 증설 용역</t>
    <phoneticPr fontId="3" type="noConversion"/>
  </si>
  <si>
    <t>2019.09.27.</t>
    <phoneticPr fontId="3" type="noConversion"/>
  </si>
  <si>
    <t>2019.09.30.~
10.09.</t>
    <phoneticPr fontId="3" type="noConversion"/>
  </si>
  <si>
    <t>박성수</t>
    <phoneticPr fontId="30" type="noConversion"/>
  </si>
  <si>
    <t>㈜에스유소프트</t>
    <phoneticPr fontId="30" type="noConversion"/>
  </si>
  <si>
    <t>경기도 성남시 분당구 정자일로 158</t>
    <phoneticPr fontId="3" type="noConversion"/>
  </si>
  <si>
    <t>2019. 성남시청소년동아리축제 유-페스타(U-Festa) 단체물품 구입비 지급</t>
  </si>
  <si>
    <t>청소년노동인권 박람회 홍보물 제작비 지급</t>
  </si>
  <si>
    <t>청소년노동인권 박람회 부스 임차비 지급</t>
  </si>
  <si>
    <t>Working-Paper(2019-1호, 기초조사보고서) 제작비 지급</t>
  </si>
  <si>
    <t>네모디자인</t>
  </si>
  <si>
    <t>마케딩스토리</t>
  </si>
  <si>
    <t>플러스디자인하우스</t>
  </si>
  <si>
    <t>2019.09.04.</t>
    <phoneticPr fontId="3" type="noConversion"/>
  </si>
  <si>
    <t>2019.09.06.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</si>
</sst>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indexed="63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1"/>
      <name val="맑은 고딕"/>
      <family val="3"/>
      <charset val="129"/>
      <scheme val="major"/>
    </font>
    <font>
      <sz val="12"/>
      <color theme="1"/>
      <name val="돋움"/>
      <family val="3"/>
      <charset val="129"/>
    </font>
    <font>
      <sz val="10"/>
      <color indexed="63"/>
      <name val="맑은 고딕"/>
      <family val="3"/>
      <charset val="129"/>
      <scheme val="major"/>
    </font>
    <font>
      <sz val="9"/>
      <color indexed="63"/>
      <name val="굴림체"/>
      <family val="3"/>
      <charset val="129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62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6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shrinkToFit="1"/>
    </xf>
    <xf numFmtId="9" fontId="18" fillId="0" borderId="7" xfId="0" applyNumberFormat="1" applyFont="1" applyBorder="1" applyAlignment="1">
      <alignment horizontal="center" vertical="center" shrinkToFit="1"/>
    </xf>
    <xf numFmtId="14" fontId="18" fillId="0" borderId="7" xfId="0" applyNumberFormat="1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3" fontId="18" fillId="0" borderId="7" xfId="0" applyNumberFormat="1" applyFont="1" applyBorder="1" applyAlignment="1">
      <alignment horizontal="right" vertical="center" shrinkToFit="1"/>
    </xf>
    <xf numFmtId="3" fontId="18" fillId="0" borderId="18" xfId="0" applyNumberFormat="1" applyFont="1" applyBorder="1" applyAlignment="1">
      <alignment horizontal="right" vertical="center" shrinkToFit="1"/>
    </xf>
    <xf numFmtId="0" fontId="18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38" fontId="2" fillId="0" borderId="2" xfId="2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13" fillId="2" borderId="21" xfId="0" applyFont="1" applyFill="1" applyBorder="1" applyAlignment="1">
      <alignment horizontal="center" vertical="center" wrapText="1"/>
    </xf>
    <xf numFmtId="180" fontId="10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vertical="center"/>
    </xf>
    <xf numFmtId="180" fontId="10" fillId="0" borderId="2" xfId="0" quotePrefix="1" applyNumberFormat="1" applyFont="1" applyFill="1" applyBorder="1" applyAlignment="1" applyProtection="1">
      <alignment horizontal="center" vertical="center"/>
    </xf>
    <xf numFmtId="41" fontId="4" fillId="0" borderId="1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shrinkToFit="1"/>
    </xf>
    <xf numFmtId="0" fontId="0" fillId="4" borderId="0" xfId="0" applyFill="1"/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181" fontId="21" fillId="3" borderId="2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 shrinkToFit="1"/>
    </xf>
    <xf numFmtId="41" fontId="26" fillId="2" borderId="2" xfId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>
      <alignment horizontal="center" vertical="center"/>
    </xf>
    <xf numFmtId="0" fontId="0" fillId="0" borderId="0" xfId="0"/>
    <xf numFmtId="38" fontId="2" fillId="0" borderId="2" xfId="4" applyNumberFormat="1" applyFont="1" applyBorder="1" applyAlignment="1">
      <alignment horizontal="center" vertical="center"/>
    </xf>
    <xf numFmtId="38" fontId="2" fillId="0" borderId="2" xfId="4" quotePrefix="1" applyNumberFormat="1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/>
    <xf numFmtId="41" fontId="27" fillId="0" borderId="2" xfId="358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/>
    <xf numFmtId="0" fontId="27" fillId="4" borderId="2" xfId="0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/>
    </xf>
    <xf numFmtId="0" fontId="0" fillId="4" borderId="0" xfId="0" applyFill="1"/>
    <xf numFmtId="41" fontId="27" fillId="4" borderId="2" xfId="538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7" fillId="0" borderId="2" xfId="0" quotePrefix="1" applyFont="1" applyBorder="1" applyAlignment="1">
      <alignment horizontal="center" vertical="center"/>
    </xf>
    <xf numFmtId="0" fontId="24" fillId="4" borderId="2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0" xfId="0"/>
    <xf numFmtId="0" fontId="27" fillId="0" borderId="2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1" fontId="27" fillId="0" borderId="2" xfId="718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9" fontId="31" fillId="0" borderId="2" xfId="0" applyNumberFormat="1" applyFont="1" applyFill="1" applyBorder="1" applyAlignment="1">
      <alignment horizontal="right" vertical="center" shrinkToFit="1"/>
    </xf>
    <xf numFmtId="180" fontId="31" fillId="0" borderId="2" xfId="0" applyNumberFormat="1" applyFont="1" applyFill="1" applyBorder="1" applyAlignment="1">
      <alignment horizontal="center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178" fontId="31" fillId="0" borderId="2" xfId="0" applyNumberFormat="1" applyFont="1" applyFill="1" applyBorder="1" applyAlignment="1">
      <alignment horizontal="right" vertical="center" shrinkToFit="1"/>
    </xf>
    <xf numFmtId="178" fontId="31" fillId="0" borderId="2" xfId="0" applyNumberFormat="1" applyFont="1" applyBorder="1" applyAlignment="1">
      <alignment horizontal="left" vertical="center" shrinkToFit="1"/>
    </xf>
    <xf numFmtId="179" fontId="31" fillId="0" borderId="2" xfId="0" applyNumberFormat="1" applyFont="1" applyBorder="1" applyAlignment="1">
      <alignment horizontal="right" vertical="center" shrinkToFit="1"/>
    </xf>
    <xf numFmtId="180" fontId="31" fillId="0" borderId="2" xfId="0" applyNumberFormat="1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2" xfId="0" applyNumberFormat="1" applyFont="1" applyFill="1" applyBorder="1" applyAlignment="1" applyProtection="1">
      <alignment horizontal="center" shrinkToFit="1"/>
    </xf>
    <xf numFmtId="178" fontId="32" fillId="0" borderId="2" xfId="0" applyNumberFormat="1" applyFont="1" applyFill="1" applyBorder="1" applyAlignment="1">
      <alignment horizontal="left" vertical="center" shrinkToFit="1"/>
    </xf>
    <xf numFmtId="3" fontId="33" fillId="0" borderId="2" xfId="0" quotePrefix="1" applyNumberFormat="1" applyFont="1" applyBorder="1" applyAlignment="1">
      <alignment horizontal="right" vertical="center" shrinkToFit="1"/>
    </xf>
    <xf numFmtId="38" fontId="33" fillId="0" borderId="2" xfId="2" applyNumberFormat="1" applyFont="1" applyBorder="1" applyAlignment="1">
      <alignment horizontal="center" vertical="center" shrinkToFit="1"/>
    </xf>
    <xf numFmtId="0" fontId="33" fillId="0" borderId="2" xfId="0" quotePrefix="1" applyFont="1" applyBorder="1" applyAlignment="1">
      <alignment horizontal="center" vertical="center" shrinkToFit="1"/>
    </xf>
    <xf numFmtId="178" fontId="32" fillId="0" borderId="2" xfId="0" applyNumberFormat="1" applyFont="1" applyFill="1" applyBorder="1" applyAlignment="1">
      <alignment horizontal="center" vertical="center" shrinkToFit="1"/>
    </xf>
    <xf numFmtId="0" fontId="33" fillId="0" borderId="2" xfId="0" applyNumberFormat="1" applyFont="1" applyFill="1" applyBorder="1" applyAlignment="1" applyProtection="1">
      <alignment horizontal="center" shrinkToFit="1"/>
    </xf>
    <xf numFmtId="38" fontId="31" fillId="4" borderId="2" xfId="2" applyNumberFormat="1" applyFont="1" applyFill="1" applyBorder="1" applyAlignment="1">
      <alignment horizontal="center" vertical="center" shrinkToFit="1"/>
    </xf>
    <xf numFmtId="0" fontId="31" fillId="4" borderId="2" xfId="0" applyNumberFormat="1" applyFont="1" applyFill="1" applyBorder="1" applyAlignment="1" applyProtection="1">
      <alignment horizont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wrapText="1"/>
    </xf>
    <xf numFmtId="41" fontId="34" fillId="0" borderId="2" xfId="1" quotePrefix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wrapText="1"/>
    </xf>
    <xf numFmtId="10" fontId="0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1" fontId="2" fillId="0" borderId="2" xfId="1" applyFont="1" applyFill="1" applyBorder="1" applyAlignment="1" applyProtection="1">
      <alignment horizontal="center" vertical="center" shrinkToFit="1"/>
    </xf>
    <xf numFmtId="182" fontId="34" fillId="0" borderId="2" xfId="0" quotePrefix="1" applyNumberFormat="1" applyFont="1" applyFill="1" applyBorder="1" applyAlignment="1" applyProtection="1">
      <alignment horizontal="center" vertical="center" shrinkToFit="1"/>
    </xf>
    <xf numFmtId="0" fontId="36" fillId="0" borderId="2" xfId="0" applyFont="1" applyBorder="1" applyAlignment="1" applyProtection="1">
      <alignment horizontal="left" vertical="center" shrinkToFit="1"/>
    </xf>
    <xf numFmtId="41" fontId="2" fillId="0" borderId="2" xfId="1" quotePrefix="1" applyFont="1" applyFill="1" applyBorder="1" applyAlignment="1" applyProtection="1">
      <alignment horizontal="center" vertical="center" shrinkToFit="1"/>
    </xf>
    <xf numFmtId="182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177" fontId="36" fillId="0" borderId="2" xfId="0" applyNumberFormat="1" applyFont="1" applyBorder="1" applyAlignment="1" applyProtection="1">
      <alignment horizontal="right" vertical="center" wrapText="1"/>
    </xf>
    <xf numFmtId="178" fontId="35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" fillId="0" borderId="0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1" fontId="0" fillId="0" borderId="2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>
      <alignment horizontal="right"/>
    </xf>
    <xf numFmtId="41" fontId="4" fillId="0" borderId="0" xfId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0" borderId="2" xfId="0" quotePrefix="1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3" fontId="21" fillId="4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>
      <alignment horizontal="left" vertical="center" shrinkToFit="1"/>
    </xf>
    <xf numFmtId="0" fontId="34" fillId="0" borderId="2" xfId="0" quotePrefix="1" applyNumberFormat="1" applyFont="1" applyFill="1" applyBorder="1" applyAlignment="1" applyProtection="1">
      <alignment horizontal="center" vertical="center" shrinkToFit="1"/>
    </xf>
    <xf numFmtId="0" fontId="34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quotePrefix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33" fillId="4" borderId="2" xfId="0" applyNumberFormat="1" applyFont="1" applyFill="1" applyBorder="1" applyAlignment="1" applyProtection="1">
      <alignment horizontal="center" vertical="center" shrinkToFit="1"/>
    </xf>
    <xf numFmtId="41" fontId="33" fillId="4" borderId="2" xfId="1" applyFont="1" applyFill="1" applyBorder="1" applyAlignment="1" applyProtection="1">
      <alignment horizontal="right" vertical="center" shrinkToFit="1"/>
    </xf>
    <xf numFmtId="41" fontId="33" fillId="4" borderId="2" xfId="1" quotePrefix="1" applyFont="1" applyFill="1" applyBorder="1" applyAlignment="1" applyProtection="1">
      <alignment horizontal="right" vertical="center" shrinkToFit="1"/>
    </xf>
    <xf numFmtId="177" fontId="29" fillId="0" borderId="2" xfId="0" applyNumberFormat="1" applyFont="1" applyBorder="1" applyAlignment="1" applyProtection="1">
      <alignment horizontal="right" vertical="center" shrinkToFit="1"/>
    </xf>
    <xf numFmtId="0" fontId="33" fillId="0" borderId="2" xfId="0" applyNumberFormat="1" applyFont="1" applyFill="1" applyBorder="1" applyAlignment="1" applyProtection="1">
      <alignment horizontal="right" vertical="center" shrinkToFit="1"/>
    </xf>
    <xf numFmtId="41" fontId="33" fillId="0" borderId="2" xfId="1" applyFont="1" applyFill="1" applyBorder="1" applyAlignment="1" applyProtection="1">
      <alignment horizontal="right" vertical="center" shrinkToFit="1"/>
    </xf>
    <xf numFmtId="0" fontId="29" fillId="0" borderId="2" xfId="0" applyFont="1" applyBorder="1" applyAlignment="1" applyProtection="1">
      <alignment horizontal="left" vertical="center" shrinkToFit="1"/>
    </xf>
    <xf numFmtId="177" fontId="29" fillId="0" borderId="2" xfId="0" applyNumberFormat="1" applyFont="1" applyBorder="1" applyAlignment="1" applyProtection="1">
      <alignment horizontal="right" vertical="center" wrapText="1"/>
    </xf>
    <xf numFmtId="41" fontId="33" fillId="4" borderId="2" xfId="1" applyFont="1" applyFill="1" applyBorder="1" applyAlignment="1" applyProtection="1">
      <alignment horizontal="center" vertical="center" shrinkToFit="1"/>
    </xf>
    <xf numFmtId="41" fontId="33" fillId="4" borderId="2" xfId="1" quotePrefix="1" applyFont="1" applyFill="1" applyBorder="1" applyAlignment="1" applyProtection="1">
      <alignment horizontal="center" vertical="center" shrinkToFit="1"/>
    </xf>
    <xf numFmtId="0" fontId="33" fillId="0" borderId="2" xfId="0" applyNumberFormat="1" applyFont="1" applyFill="1" applyBorder="1" applyAlignment="1" applyProtection="1">
      <alignment shrinkToFit="1"/>
    </xf>
    <xf numFmtId="41" fontId="33" fillId="0" borderId="2" xfId="1" applyFont="1" applyFill="1" applyBorder="1" applyAlignment="1" applyProtection="1"/>
    <xf numFmtId="0" fontId="33" fillId="0" borderId="2" xfId="0" applyNumberFormat="1" applyFont="1" applyFill="1" applyBorder="1" applyAlignment="1" applyProtection="1"/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shrinkToFit="1"/>
    </xf>
    <xf numFmtId="38" fontId="24" fillId="0" borderId="2" xfId="2" applyNumberFormat="1" applyFont="1" applyBorder="1" applyAlignment="1">
      <alignment horizontal="center" vertical="center"/>
    </xf>
    <xf numFmtId="41" fontId="33" fillId="0" borderId="2" xfId="1" quotePrefix="1" applyFont="1" applyFill="1" applyBorder="1" applyAlignment="1" applyProtection="1">
      <alignment horizontal="right" vertical="center" shrinkToFit="1"/>
    </xf>
    <xf numFmtId="0" fontId="37" fillId="0" borderId="2" xfId="0" applyFont="1" applyBorder="1" applyAlignment="1" applyProtection="1">
      <alignment horizontal="left" vertical="center"/>
    </xf>
    <xf numFmtId="0" fontId="21" fillId="4" borderId="2" xfId="0" applyFont="1" applyFill="1" applyBorder="1" applyAlignment="1">
      <alignment horizontal="center" vertical="center" shrinkToFit="1"/>
    </xf>
    <xf numFmtId="0" fontId="24" fillId="0" borderId="2" xfId="0" quotePrefix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38" fontId="24" fillId="4" borderId="2" xfId="2" applyNumberFormat="1" applyFont="1" applyFill="1" applyBorder="1" applyAlignment="1">
      <alignment horizontal="center" vertical="center"/>
    </xf>
    <xf numFmtId="0" fontId="24" fillId="4" borderId="2" xfId="0" quotePrefix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8" fontId="24" fillId="4" borderId="2" xfId="702" applyNumberFormat="1" applyFont="1" applyFill="1" applyBorder="1" applyAlignment="1">
      <alignment horizontal="center" vertical="center"/>
    </xf>
    <xf numFmtId="3" fontId="27" fillId="4" borderId="2" xfId="0" applyNumberFormat="1" applyFont="1" applyFill="1" applyBorder="1" applyAlignment="1">
      <alignment horizontal="center" vertical="center"/>
    </xf>
    <xf numFmtId="41" fontId="27" fillId="0" borderId="2" xfId="178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8" fillId="4" borderId="2" xfId="0" applyFont="1" applyFill="1" applyBorder="1" applyAlignment="1">
      <alignment horizontal="center" vertical="center"/>
    </xf>
    <xf numFmtId="0" fontId="24" fillId="0" borderId="2" xfId="0" quotePrefix="1" applyFont="1" applyBorder="1" applyAlignment="1">
      <alignment horizontal="center" vertical="center" shrinkToFit="1"/>
    </xf>
    <xf numFmtId="38" fontId="24" fillId="0" borderId="2" xfId="4322" applyNumberFormat="1" applyFont="1" applyBorder="1" applyAlignment="1">
      <alignment horizontal="center" vertical="center" shrinkToFit="1"/>
    </xf>
    <xf numFmtId="3" fontId="24" fillId="4" borderId="2" xfId="0" applyNumberFormat="1" applyFont="1" applyFill="1" applyBorder="1" applyAlignment="1">
      <alignment horizontal="center" vertical="center" shrinkToFit="1"/>
    </xf>
    <xf numFmtId="38" fontId="24" fillId="0" borderId="2" xfId="2882" applyNumberFormat="1" applyFont="1" applyBorder="1" applyAlignment="1">
      <alignment horizontal="center" vertical="center" shrinkToFit="1"/>
    </xf>
    <xf numFmtId="38" fontId="24" fillId="0" borderId="2" xfId="702" applyNumberFormat="1" applyFont="1" applyBorder="1" applyAlignment="1">
      <alignment horizontal="center" vertical="center" shrinkToFit="1"/>
    </xf>
    <xf numFmtId="176" fontId="24" fillId="4" borderId="2" xfId="1" applyNumberFormat="1" applyFont="1" applyFill="1" applyBorder="1" applyAlignment="1">
      <alignment horizontal="center" vertical="center" shrinkToFit="1"/>
    </xf>
    <xf numFmtId="41" fontId="24" fillId="0" borderId="2" xfId="5761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3" fontId="15" fillId="0" borderId="21" xfId="0" applyNumberFormat="1" applyFont="1" applyBorder="1" applyAlignment="1">
      <alignment horizontal="center" vertical="center" shrinkToFit="1"/>
    </xf>
    <xf numFmtId="3" fontId="15" fillId="0" borderId="22" xfId="0" applyNumberFormat="1" applyFont="1" applyBorder="1" applyAlignment="1">
      <alignment horizontal="center" vertical="center" shrinkToFit="1"/>
    </xf>
    <xf numFmtId="9" fontId="15" fillId="0" borderId="8" xfId="0" applyNumberFormat="1" applyFont="1" applyBorder="1" applyAlignment="1">
      <alignment horizontal="center" vertical="center" wrapText="1"/>
    </xf>
    <xf numFmtId="49" fontId="7" fillId="2" borderId="25" xfId="0" applyNumberFormat="1" applyFont="1" applyFill="1" applyBorder="1" applyAlignment="1" applyProtection="1">
      <alignment horizontal="center" vertical="center"/>
    </xf>
    <xf numFmtId="49" fontId="7" fillId="2" borderId="26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  <xf numFmtId="0" fontId="7" fillId="2" borderId="28" xfId="0" applyNumberFormat="1" applyFont="1" applyFill="1" applyBorder="1" applyAlignment="1" applyProtection="1">
      <alignment horizontal="center" vertical="center"/>
    </xf>
    <xf numFmtId="0" fontId="37" fillId="0" borderId="2" xfId="0" applyFont="1" applyBorder="1" applyAlignment="1" applyProtection="1">
      <alignment horizontal="center" vertical="center" shrinkToFit="1"/>
    </xf>
    <xf numFmtId="41" fontId="33" fillId="0" borderId="2" xfId="1" quotePrefix="1" applyFont="1" applyFill="1" applyBorder="1" applyAlignment="1" applyProtection="1">
      <alignment horizontal="center" vertical="center" shrinkToFit="1"/>
    </xf>
    <xf numFmtId="41" fontId="33" fillId="0" borderId="2" xfId="1" applyFont="1" applyFill="1" applyBorder="1" applyAlignment="1" applyProtection="1">
      <alignment horizontal="center" shrinkToFit="1"/>
    </xf>
    <xf numFmtId="177" fontId="37" fillId="0" borderId="2" xfId="0" applyNumberFormat="1" applyFont="1" applyBorder="1" applyAlignment="1" applyProtection="1">
      <alignment horizontal="center" vertical="center" wrapText="1"/>
    </xf>
  </cellXfs>
  <cellStyles count="576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tabSelected="1" zoomScaleNormal="100" workbookViewId="0">
      <selection activeCell="C13" sqref="C1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5" customWidth="1"/>
    <col min="9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24" t="s">
        <v>68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ht="25.5">
      <c r="A2" s="225" t="s">
        <v>69</v>
      </c>
      <c r="B2" s="225"/>
      <c r="C2" s="225"/>
      <c r="D2" s="36"/>
      <c r="E2" s="36"/>
      <c r="F2" s="36"/>
      <c r="G2" s="36"/>
      <c r="H2" s="209"/>
      <c r="I2" s="36"/>
      <c r="J2" s="36"/>
      <c r="K2" s="36"/>
      <c r="L2" s="36"/>
    </row>
    <row r="3" spans="1:12" ht="24.75" customHeight="1">
      <c r="A3" s="37" t="s">
        <v>70</v>
      </c>
      <c r="B3" s="37" t="s">
        <v>50</v>
      </c>
      <c r="C3" s="37" t="s">
        <v>71</v>
      </c>
      <c r="D3" s="37" t="s">
        <v>72</v>
      </c>
      <c r="E3" s="37" t="s">
        <v>73</v>
      </c>
      <c r="F3" s="37" t="s">
        <v>74</v>
      </c>
      <c r="G3" s="37" t="s">
        <v>75</v>
      </c>
      <c r="H3" s="37" t="s">
        <v>76</v>
      </c>
      <c r="I3" s="38" t="s">
        <v>51</v>
      </c>
      <c r="J3" s="38" t="s">
        <v>77</v>
      </c>
      <c r="K3" s="38" t="s">
        <v>78</v>
      </c>
      <c r="L3" s="38" t="s">
        <v>1</v>
      </c>
    </row>
    <row r="4" spans="1:12" s="70" customFormat="1" ht="24.75" customHeight="1">
      <c r="A4" s="205">
        <v>2019</v>
      </c>
      <c r="B4" s="205">
        <v>10</v>
      </c>
      <c r="C4" s="205" t="s">
        <v>188</v>
      </c>
      <c r="D4" s="217" t="s">
        <v>157</v>
      </c>
      <c r="E4" s="218"/>
      <c r="F4" s="217">
        <v>300</v>
      </c>
      <c r="G4" s="205" t="s">
        <v>189</v>
      </c>
      <c r="H4" s="219">
        <v>3500</v>
      </c>
      <c r="I4" s="205" t="s">
        <v>22</v>
      </c>
      <c r="J4" s="205" t="s">
        <v>190</v>
      </c>
      <c r="K4" s="205" t="s">
        <v>191</v>
      </c>
      <c r="L4" s="195"/>
    </row>
    <row r="5" spans="1:12" s="110" customFormat="1" ht="24.75" customHeight="1">
      <c r="A5" s="205">
        <v>2019</v>
      </c>
      <c r="B5" s="205">
        <v>10</v>
      </c>
      <c r="C5" s="217" t="s">
        <v>192</v>
      </c>
      <c r="D5" s="217" t="s">
        <v>157</v>
      </c>
      <c r="E5" s="220"/>
      <c r="F5" s="217">
        <v>100</v>
      </c>
      <c r="G5" s="195" t="s">
        <v>161</v>
      </c>
      <c r="H5" s="219">
        <v>1100</v>
      </c>
      <c r="I5" s="205" t="s">
        <v>22</v>
      </c>
      <c r="J5" s="205" t="s">
        <v>190</v>
      </c>
      <c r="K5" s="205" t="s">
        <v>193</v>
      </c>
      <c r="L5" s="195"/>
    </row>
    <row r="6" spans="1:12" ht="24.75" customHeight="1">
      <c r="A6" s="205">
        <v>2019</v>
      </c>
      <c r="B6" s="195">
        <v>10</v>
      </c>
      <c r="C6" s="195" t="s">
        <v>198</v>
      </c>
      <c r="D6" s="195" t="s">
        <v>201</v>
      </c>
      <c r="E6" s="205"/>
      <c r="F6" s="205">
        <v>140</v>
      </c>
      <c r="G6" s="205" t="s">
        <v>199</v>
      </c>
      <c r="H6" s="221">
        <v>1185</v>
      </c>
      <c r="I6" s="217" t="s">
        <v>22</v>
      </c>
      <c r="J6" s="217" t="s">
        <v>202</v>
      </c>
      <c r="K6" s="195" t="s">
        <v>200</v>
      </c>
      <c r="L6" s="206"/>
    </row>
    <row r="7" spans="1:12" s="110" customFormat="1" ht="24.75" customHeight="1">
      <c r="A7" s="205">
        <v>2019</v>
      </c>
      <c r="B7" s="205">
        <v>11</v>
      </c>
      <c r="C7" s="205" t="s">
        <v>194</v>
      </c>
      <c r="D7" s="195" t="s">
        <v>157</v>
      </c>
      <c r="E7" s="222"/>
      <c r="F7" s="219">
        <v>1</v>
      </c>
      <c r="G7" s="205" t="s">
        <v>195</v>
      </c>
      <c r="H7" s="222">
        <v>20700</v>
      </c>
      <c r="I7" s="205" t="s">
        <v>22</v>
      </c>
      <c r="J7" s="205" t="s">
        <v>196</v>
      </c>
      <c r="K7" s="205" t="s">
        <v>197</v>
      </c>
      <c r="L7" s="205"/>
    </row>
    <row r="8" spans="1:12" s="110" customFormat="1" ht="24.75" customHeight="1">
      <c r="A8" s="195">
        <v>2019</v>
      </c>
      <c r="B8" s="195">
        <v>11</v>
      </c>
      <c r="C8" s="195" t="s">
        <v>177</v>
      </c>
      <c r="D8" s="195" t="s">
        <v>178</v>
      </c>
      <c r="E8" s="195" t="s">
        <v>179</v>
      </c>
      <c r="F8" s="195">
        <v>350</v>
      </c>
      <c r="G8" s="195" t="s">
        <v>180</v>
      </c>
      <c r="H8" s="223">
        <v>8050</v>
      </c>
      <c r="I8" s="195" t="s">
        <v>181</v>
      </c>
      <c r="J8" s="195" t="s">
        <v>182</v>
      </c>
      <c r="K8" s="195" t="s">
        <v>183</v>
      </c>
      <c r="L8" s="195"/>
    </row>
    <row r="9" spans="1:12" s="110" customFormat="1" ht="24.75" customHeight="1">
      <c r="A9" s="195">
        <v>2019</v>
      </c>
      <c r="B9" s="195">
        <v>11</v>
      </c>
      <c r="C9" s="195" t="s">
        <v>184</v>
      </c>
      <c r="D9" s="195" t="s">
        <v>178</v>
      </c>
      <c r="E9" s="195"/>
      <c r="F9" s="195">
        <v>300</v>
      </c>
      <c r="G9" s="195" t="s">
        <v>185</v>
      </c>
      <c r="H9" s="223">
        <v>5700</v>
      </c>
      <c r="I9" s="195" t="s">
        <v>181</v>
      </c>
      <c r="J9" s="195" t="s">
        <v>182</v>
      </c>
      <c r="K9" s="195" t="s">
        <v>183</v>
      </c>
      <c r="L9" s="195"/>
    </row>
    <row r="10" spans="1:12" s="111" customFormat="1" ht="24.75" customHeight="1">
      <c r="A10" s="113"/>
      <c r="B10" s="113"/>
      <c r="C10" s="106"/>
      <c r="D10" s="175" t="s">
        <v>48</v>
      </c>
      <c r="E10" s="53" t="s">
        <v>79</v>
      </c>
      <c r="F10" s="175" t="s">
        <v>48</v>
      </c>
      <c r="G10" s="113"/>
      <c r="H10" s="213"/>
      <c r="I10" s="113"/>
      <c r="J10" s="114"/>
      <c r="K10" s="114"/>
      <c r="L10" s="114"/>
    </row>
    <row r="11" spans="1:12" s="111" customFormat="1" ht="24.75" customHeight="1">
      <c r="A11" s="113"/>
      <c r="B11" s="113"/>
      <c r="C11" s="106"/>
      <c r="D11" s="175"/>
      <c r="E11" s="53"/>
      <c r="F11" s="175"/>
      <c r="G11" s="113"/>
      <c r="H11" s="213"/>
      <c r="I11" s="113"/>
      <c r="J11" s="114"/>
      <c r="K11" s="114"/>
      <c r="L11" s="114"/>
    </row>
    <row r="12" spans="1:12" ht="24.75" customHeight="1">
      <c r="A12" s="113"/>
      <c r="B12" s="113"/>
      <c r="C12" s="106"/>
      <c r="D12" s="167"/>
      <c r="E12" s="53"/>
      <c r="F12" s="167"/>
      <c r="G12" s="113"/>
      <c r="H12" s="203"/>
      <c r="I12" s="113"/>
      <c r="J12" s="114"/>
      <c r="K12" s="114"/>
      <c r="L12" s="114"/>
    </row>
    <row r="13" spans="1:12" ht="24.75" customHeight="1">
      <c r="A13" s="113"/>
      <c r="B13" s="113"/>
      <c r="C13" s="113"/>
      <c r="D13" s="175"/>
      <c r="E13" s="53"/>
      <c r="F13" s="175"/>
      <c r="G13" s="113"/>
      <c r="H13" s="115"/>
      <c r="I13" s="113"/>
      <c r="J13" s="114"/>
      <c r="K13" s="114"/>
      <c r="L13" s="105"/>
    </row>
    <row r="14" spans="1:12" s="102" customFormat="1" ht="24.75" customHeight="1">
      <c r="A14" s="101"/>
      <c r="B14" s="101"/>
      <c r="C14" s="100"/>
      <c r="D14" s="112"/>
      <c r="E14" s="101"/>
      <c r="F14" s="101"/>
      <c r="G14" s="101"/>
      <c r="H14" s="103"/>
      <c r="I14" s="101"/>
      <c r="J14" s="104"/>
      <c r="K14" s="104"/>
      <c r="L14" s="107"/>
    </row>
    <row r="15" spans="1:12" ht="24.75" customHeight="1">
      <c r="A15" s="113"/>
      <c r="B15" s="113"/>
      <c r="C15" s="112"/>
      <c r="D15" s="112"/>
      <c r="E15" s="112"/>
      <c r="F15" s="113"/>
      <c r="G15" s="113"/>
      <c r="H15" s="93"/>
      <c r="I15" s="113"/>
      <c r="J15" s="113"/>
      <c r="K15" s="113"/>
      <c r="L15" s="105"/>
    </row>
    <row r="16" spans="1:12" ht="24.75" customHeight="1">
      <c r="A16" s="95"/>
      <c r="B16" s="95"/>
      <c r="C16" s="95"/>
      <c r="D16" s="116"/>
      <c r="E16" s="53"/>
      <c r="F16" s="116"/>
      <c r="G16" s="95"/>
      <c r="H16" s="214"/>
      <c r="I16" s="95"/>
      <c r="J16" s="94"/>
      <c r="K16" s="96"/>
      <c r="L16" s="94"/>
    </row>
    <row r="17" spans="1:12" ht="24.75" customHeight="1">
      <c r="A17" s="40"/>
      <c r="B17" s="40"/>
      <c r="C17" s="40"/>
      <c r="D17" s="40"/>
      <c r="E17" s="40"/>
      <c r="F17" s="40"/>
      <c r="G17" s="40"/>
      <c r="H17" s="214"/>
      <c r="I17" s="40"/>
      <c r="J17" s="39"/>
      <c r="K17" s="41"/>
      <c r="L17" s="39"/>
    </row>
    <row r="18" spans="1:12" ht="24.75" customHeight="1">
      <c r="A18" s="40"/>
      <c r="B18" s="40"/>
      <c r="C18" s="40"/>
      <c r="D18" s="40"/>
      <c r="E18" s="40"/>
      <c r="F18" s="40"/>
      <c r="G18" s="40"/>
      <c r="H18" s="214"/>
      <c r="I18" s="40"/>
      <c r="J18" s="39"/>
      <c r="K18" s="41"/>
      <c r="L18" s="39"/>
    </row>
  </sheetData>
  <mergeCells count="2">
    <mergeCell ref="A1:L1"/>
    <mergeCell ref="A2:C2"/>
  </mergeCells>
  <phoneticPr fontId="3" type="noConversion"/>
  <dataValidations disablePrompts="1" count="1">
    <dataValidation type="textLength" operator="lessThanOrEqual" allowBlank="1" showInputMessage="1" showErrorMessage="1" sqref="F15 F17:F18 I7 F7:F9 F4:F5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5" zoomScaleNormal="85" workbookViewId="0">
      <selection activeCell="D5" sqref="D5:F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24" t="s">
        <v>91</v>
      </c>
      <c r="B1" s="224"/>
      <c r="C1" s="224"/>
      <c r="D1" s="224"/>
      <c r="E1" s="224"/>
      <c r="F1" s="224"/>
      <c r="G1" s="224"/>
      <c r="H1" s="224"/>
      <c r="I1" s="224"/>
    </row>
    <row r="2" spans="1:12" ht="24">
      <c r="A2" s="71" t="s">
        <v>49</v>
      </c>
      <c r="B2" s="72" t="s">
        <v>50</v>
      </c>
      <c r="C2" s="71" t="s">
        <v>65</v>
      </c>
      <c r="D2" s="71" t="s">
        <v>0</v>
      </c>
      <c r="E2" s="73" t="s">
        <v>66</v>
      </c>
      <c r="F2" s="71" t="s">
        <v>51</v>
      </c>
      <c r="G2" s="71" t="s">
        <v>52</v>
      </c>
      <c r="H2" s="71" t="s">
        <v>53</v>
      </c>
      <c r="I2" s="71" t="s">
        <v>1</v>
      </c>
    </row>
    <row r="3" spans="1:12" s="110" customFormat="1" ht="24.75" customHeight="1">
      <c r="A3" s="204">
        <v>2019</v>
      </c>
      <c r="B3" s="204">
        <v>10</v>
      </c>
      <c r="C3" s="176" t="s">
        <v>203</v>
      </c>
      <c r="D3" s="200" t="s">
        <v>157</v>
      </c>
      <c r="E3" s="196">
        <v>2800</v>
      </c>
      <c r="F3" s="200" t="s">
        <v>22</v>
      </c>
      <c r="G3" s="204" t="s">
        <v>204</v>
      </c>
      <c r="H3" s="204" t="s">
        <v>205</v>
      </c>
      <c r="I3" s="105"/>
      <c r="J3" s="108"/>
      <c r="K3" s="109"/>
      <c r="L3" s="108"/>
    </row>
    <row r="4" spans="1:12" s="110" customFormat="1" ht="24.75" customHeight="1">
      <c r="A4" s="202">
        <v>2019</v>
      </c>
      <c r="B4" s="202" t="s">
        <v>186</v>
      </c>
      <c r="C4" s="216" t="s">
        <v>187</v>
      </c>
      <c r="D4" s="201" t="s">
        <v>157</v>
      </c>
      <c r="E4" s="212">
        <v>7000</v>
      </c>
      <c r="F4" s="201" t="s">
        <v>22</v>
      </c>
      <c r="G4" s="201" t="s">
        <v>154</v>
      </c>
      <c r="H4" s="202" t="s">
        <v>155</v>
      </c>
      <c r="I4" s="204"/>
      <c r="J4" s="108"/>
      <c r="K4" s="109"/>
      <c r="L4" s="108"/>
    </row>
    <row r="5" spans="1:12" s="110" customFormat="1" ht="24.75" customHeight="1">
      <c r="A5" s="202"/>
      <c r="B5" s="202"/>
      <c r="C5" s="205"/>
      <c r="D5" s="175" t="s">
        <v>48</v>
      </c>
      <c r="E5" s="53" t="s">
        <v>79</v>
      </c>
      <c r="F5" s="175" t="s">
        <v>48</v>
      </c>
      <c r="G5" s="208"/>
      <c r="H5" s="202"/>
      <c r="I5" s="202"/>
      <c r="J5" s="108"/>
      <c r="K5" s="109"/>
      <c r="L5" s="108"/>
    </row>
    <row r="6" spans="1:12" s="110" customFormat="1" ht="24.75" customHeight="1">
      <c r="A6" s="202"/>
      <c r="B6" s="202"/>
      <c r="C6" s="205"/>
      <c r="D6" s="202"/>
      <c r="E6" s="211"/>
      <c r="F6" s="208"/>
      <c r="G6" s="208"/>
      <c r="H6" s="202"/>
      <c r="I6" s="202"/>
      <c r="J6" s="108"/>
      <c r="K6" s="109"/>
      <c r="L6" s="108"/>
    </row>
    <row r="7" spans="1:12" s="110" customFormat="1" ht="24.75" customHeight="1">
      <c r="A7" s="202"/>
      <c r="B7" s="202"/>
      <c r="C7" s="205"/>
      <c r="D7" s="202"/>
      <c r="E7" s="207"/>
      <c r="F7" s="208"/>
      <c r="G7" s="208"/>
      <c r="H7" s="202"/>
      <c r="I7" s="202"/>
      <c r="J7" s="108"/>
      <c r="K7" s="109"/>
      <c r="L7" s="108"/>
    </row>
    <row r="8" spans="1:12" s="110" customFormat="1" ht="24.75" customHeight="1">
      <c r="A8" s="202"/>
      <c r="B8" s="202"/>
      <c r="C8" s="205"/>
      <c r="D8" s="202"/>
      <c r="E8" s="211"/>
      <c r="F8" s="208"/>
      <c r="G8" s="208"/>
      <c r="H8" s="202"/>
      <c r="I8" s="210"/>
      <c r="J8" s="108"/>
      <c r="K8" s="109"/>
      <c r="L8" s="108"/>
    </row>
    <row r="9" spans="1:12" ht="24.75" customHeight="1">
      <c r="A9" s="177"/>
      <c r="B9" s="177"/>
      <c r="C9" s="176"/>
      <c r="D9" s="175"/>
      <c r="E9" s="53"/>
      <c r="F9" s="175"/>
      <c r="G9" s="177"/>
      <c r="H9" s="177"/>
      <c r="I9" s="177"/>
    </row>
    <row r="10" spans="1:12" ht="24.75" customHeight="1">
      <c r="A10" s="177"/>
      <c r="B10" s="177"/>
      <c r="C10" s="195"/>
      <c r="D10" s="177"/>
      <c r="E10" s="196"/>
      <c r="F10" s="78"/>
      <c r="G10" s="78"/>
      <c r="H10" s="177"/>
      <c r="I10" s="177"/>
    </row>
    <row r="11" spans="1:12" ht="24.75" customHeight="1">
      <c r="A11" s="91"/>
      <c r="B11" s="91"/>
      <c r="C11" s="58"/>
      <c r="D11" s="175"/>
      <c r="E11" s="53"/>
      <c r="F11" s="175"/>
      <c r="G11" s="91"/>
      <c r="H11" s="91"/>
      <c r="I11" s="90"/>
    </row>
    <row r="12" spans="1:12" ht="24.75" customHeight="1">
      <c r="A12" s="91"/>
      <c r="B12" s="91"/>
      <c r="C12" s="60"/>
      <c r="D12" s="95"/>
      <c r="E12" s="95"/>
      <c r="F12" s="95"/>
      <c r="G12" s="95"/>
      <c r="H12" s="96"/>
      <c r="I12" s="91"/>
    </row>
    <row r="13" spans="1:12" ht="24.75" customHeight="1">
      <c r="A13" s="41"/>
      <c r="B13" s="41"/>
      <c r="C13" s="60"/>
      <c r="D13" s="175"/>
      <c r="E13" s="53"/>
      <c r="F13" s="175"/>
      <c r="G13" s="41"/>
      <c r="H13" s="41"/>
      <c r="I13" s="41"/>
    </row>
    <row r="14" spans="1:12" ht="24.75" customHeight="1">
      <c r="A14" s="41"/>
      <c r="B14" s="41"/>
      <c r="C14" s="60"/>
      <c r="D14" s="41"/>
      <c r="E14" s="59"/>
      <c r="F14" s="41"/>
      <c r="G14" s="41"/>
      <c r="H14" s="41"/>
      <c r="I14" s="41"/>
    </row>
    <row r="15" spans="1:12" ht="24.75" customHeight="1">
      <c r="A15" s="41"/>
      <c r="B15" s="41"/>
      <c r="C15" s="58"/>
      <c r="D15" s="41"/>
      <c r="E15" s="61"/>
      <c r="F15" s="41"/>
      <c r="G15" s="41"/>
      <c r="H15" s="41"/>
      <c r="I15" s="52"/>
    </row>
    <row r="16" spans="1:12" ht="24.75" customHeight="1">
      <c r="A16" s="41"/>
      <c r="B16" s="41"/>
      <c r="C16" s="58"/>
      <c r="D16" s="41"/>
      <c r="E16" s="61"/>
      <c r="F16" s="41"/>
      <c r="G16" s="41"/>
      <c r="H16" s="41"/>
      <c r="I16" s="52"/>
    </row>
    <row r="17" spans="1:9" ht="24.75" customHeight="1">
      <c r="A17" s="41"/>
      <c r="B17" s="41"/>
      <c r="C17" s="58"/>
      <c r="D17" s="167"/>
      <c r="E17" s="53"/>
      <c r="F17" s="167"/>
      <c r="G17" s="41"/>
      <c r="H17" s="41"/>
      <c r="I17" s="52"/>
    </row>
    <row r="18" spans="1:9" ht="24.75" customHeight="1">
      <c r="A18" s="41"/>
      <c r="B18" s="41"/>
      <c r="C18" s="58"/>
      <c r="D18" s="41"/>
      <c r="E18" s="61"/>
      <c r="F18" s="41"/>
      <c r="G18" s="41"/>
      <c r="H18" s="41"/>
      <c r="I18" s="52"/>
    </row>
  </sheetData>
  <mergeCells count="1">
    <mergeCell ref="A1:I1"/>
  </mergeCells>
  <phoneticPr fontId="3" type="noConversion"/>
  <dataValidations count="2">
    <dataValidation type="list" allowBlank="1" showInputMessage="1" showErrorMessage="1" sqref="D15:D16 D18">
      <formula1>"대안,턴키,일반,PQ,수의,실적"</formula1>
    </dataValidation>
    <dataValidation type="textLength" operator="lessThanOrEqual" allowBlank="1" showInputMessage="1" showErrorMessage="1" sqref="F18 F14:F16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Normal="100" workbookViewId="0">
      <selection activeCell="F17" sqref="F1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11.33203125" style="17" bestFit="1" customWidth="1"/>
  </cols>
  <sheetData>
    <row r="1" spans="1:13" ht="25.5">
      <c r="A1" s="224" t="s">
        <v>98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ht="27" customHeight="1">
      <c r="A2" s="71" t="s">
        <v>49</v>
      </c>
      <c r="B2" s="72" t="s">
        <v>50</v>
      </c>
      <c r="C2" s="71" t="s">
        <v>97</v>
      </c>
      <c r="D2" s="71" t="s">
        <v>96</v>
      </c>
      <c r="E2" s="71" t="s">
        <v>0</v>
      </c>
      <c r="F2" s="72" t="s">
        <v>95</v>
      </c>
      <c r="G2" s="72" t="s">
        <v>94</v>
      </c>
      <c r="H2" s="72" t="s">
        <v>93</v>
      </c>
      <c r="I2" s="72" t="s">
        <v>92</v>
      </c>
      <c r="J2" s="71" t="s">
        <v>51</v>
      </c>
      <c r="K2" s="71" t="s">
        <v>52</v>
      </c>
      <c r="L2" s="71" t="s">
        <v>53</v>
      </c>
      <c r="M2" s="71" t="s">
        <v>1</v>
      </c>
    </row>
    <row r="3" spans="1:13" s="110" customFormat="1" ht="27" customHeight="1">
      <c r="A3" s="168">
        <v>2019</v>
      </c>
      <c r="B3" s="169">
        <v>10</v>
      </c>
      <c r="C3" s="168" t="s">
        <v>206</v>
      </c>
      <c r="D3" s="168" t="s">
        <v>207</v>
      </c>
      <c r="E3" s="200" t="s">
        <v>208</v>
      </c>
      <c r="F3" s="80">
        <v>60000</v>
      </c>
      <c r="G3" s="81"/>
      <c r="H3" s="169"/>
      <c r="I3" s="170"/>
      <c r="J3" s="199" t="s">
        <v>209</v>
      </c>
      <c r="K3" s="168" t="s">
        <v>210</v>
      </c>
      <c r="L3" s="168" t="s">
        <v>211</v>
      </c>
      <c r="M3" s="168"/>
    </row>
    <row r="4" spans="1:13" s="110" customFormat="1" ht="27" customHeight="1">
      <c r="A4" s="168"/>
      <c r="B4" s="169"/>
      <c r="C4" s="168"/>
      <c r="D4" s="175" t="s">
        <v>48</v>
      </c>
      <c r="E4" s="53" t="s">
        <v>79</v>
      </c>
      <c r="F4" s="175" t="s">
        <v>48</v>
      </c>
      <c r="G4" s="81"/>
      <c r="H4" s="169"/>
      <c r="I4" s="169"/>
      <c r="J4" s="168"/>
      <c r="K4" s="168"/>
      <c r="L4" s="168"/>
      <c r="M4" s="168"/>
    </row>
    <row r="5" spans="1:13" s="110" customFormat="1" ht="27" customHeight="1">
      <c r="A5" s="168"/>
      <c r="B5" s="169"/>
      <c r="C5" s="168"/>
      <c r="D5" s="168"/>
      <c r="E5" s="168"/>
      <c r="F5" s="169"/>
      <c r="G5" s="169"/>
      <c r="H5" s="169"/>
      <c r="I5" s="169"/>
      <c r="J5" s="168"/>
      <c r="K5" s="168"/>
      <c r="L5" s="168"/>
      <c r="M5" s="168"/>
    </row>
    <row r="6" spans="1:13" s="79" customFormat="1" ht="27" customHeight="1">
      <c r="A6" s="82"/>
      <c r="B6" s="83"/>
      <c r="C6" s="82"/>
      <c r="D6" s="82"/>
      <c r="E6" s="78"/>
      <c r="F6" s="80"/>
      <c r="G6" s="81"/>
      <c r="H6" s="83"/>
      <c r="I6" s="84"/>
      <c r="J6" s="82"/>
      <c r="K6" s="82"/>
      <c r="L6" s="82"/>
      <c r="M6" s="82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115" zoomScaleNormal="115" workbookViewId="0">
      <selection activeCell="B8" sqref="B8"/>
    </sheetView>
  </sheetViews>
  <sheetFormatPr defaultRowHeight="13.5"/>
  <cols>
    <col min="1" max="1" width="13" style="3" customWidth="1"/>
    <col min="2" max="2" width="28.109375" style="3" customWidth="1"/>
    <col min="3" max="3" width="9.5546875" style="3" customWidth="1"/>
    <col min="4" max="4" width="8.88671875" style="3" customWidth="1"/>
    <col min="5" max="5" width="9.21875" style="3" customWidth="1"/>
    <col min="6" max="8" width="9.6640625" style="3" customWidth="1"/>
    <col min="9" max="9" width="11.109375" style="3" customWidth="1"/>
    <col min="10" max="10" width="9.6640625" style="3" customWidth="1"/>
    <col min="11" max="11" width="8.44140625" style="3" customWidth="1"/>
  </cols>
  <sheetData>
    <row r="1" spans="1:11" ht="25.5">
      <c r="A1" s="226" t="s">
        <v>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ht="25.5">
      <c r="A2" s="227" t="s">
        <v>22</v>
      </c>
      <c r="B2" s="227"/>
      <c r="C2" s="1"/>
      <c r="D2" s="1"/>
      <c r="E2" s="1"/>
      <c r="F2" s="2"/>
      <c r="G2" s="2"/>
      <c r="H2" s="2"/>
      <c r="I2" s="2"/>
      <c r="J2" s="228" t="s">
        <v>3</v>
      </c>
      <c r="K2" s="228"/>
    </row>
    <row r="3" spans="1:11" ht="22.5" customHeight="1">
      <c r="A3" s="5" t="s">
        <v>4</v>
      </c>
      <c r="B3" s="6" t="s">
        <v>5</v>
      </c>
      <c r="C3" s="6" t="s">
        <v>0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</v>
      </c>
    </row>
    <row r="4" spans="1:11" ht="34.5" customHeight="1">
      <c r="A4" s="146"/>
      <c r="B4" s="146"/>
      <c r="C4" s="146"/>
      <c r="D4" s="149"/>
      <c r="E4" s="149" t="s">
        <v>162</v>
      </c>
      <c r="F4" s="149"/>
      <c r="G4" s="146"/>
      <c r="H4" s="146"/>
      <c r="I4" s="146"/>
      <c r="J4" s="146"/>
      <c r="K4" s="146"/>
    </row>
    <row r="5" spans="1:11" ht="34.5" customHeight="1">
      <c r="A5" s="146"/>
      <c r="B5" s="146"/>
      <c r="C5" s="146"/>
      <c r="D5" s="149"/>
      <c r="E5" s="149"/>
      <c r="F5" s="149"/>
      <c r="G5" s="146"/>
      <c r="H5" s="146"/>
      <c r="I5" s="146"/>
      <c r="J5" s="146"/>
      <c r="K5" s="146"/>
    </row>
    <row r="6" spans="1:11" s="166" customFormat="1" ht="34.5" customHeight="1">
      <c r="A6" s="146"/>
      <c r="B6" s="146"/>
      <c r="C6" s="146"/>
      <c r="D6" s="146"/>
      <c r="E6" s="149"/>
      <c r="F6" s="146"/>
      <c r="G6" s="146"/>
      <c r="H6" s="146"/>
      <c r="I6" s="146"/>
      <c r="J6" s="146"/>
      <c r="K6" s="146"/>
    </row>
    <row r="7" spans="1:11" s="166" customFormat="1" ht="34.5" customHeight="1"/>
    <row r="8" spans="1:11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11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</row>
    <row r="10" spans="1:11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H8" sqref="H8"/>
    </sheetView>
  </sheetViews>
  <sheetFormatPr defaultRowHeight="13.5"/>
  <cols>
    <col min="1" max="1" width="13" style="3" customWidth="1"/>
    <col min="2" max="2" width="28.109375" style="139" customWidth="1"/>
    <col min="3" max="3" width="9.5546875" style="3" customWidth="1"/>
    <col min="4" max="4" width="8.88671875" style="3" customWidth="1"/>
    <col min="5" max="5" width="9.21875" style="3" customWidth="1"/>
    <col min="6" max="6" width="13.77734375" style="163" bestFit="1" customWidth="1"/>
    <col min="7" max="7" width="9.6640625" style="3" customWidth="1"/>
    <col min="8" max="8" width="12.6640625" style="142" customWidth="1"/>
    <col min="9" max="9" width="9.6640625" style="3" customWidth="1"/>
    <col min="10" max="10" width="13.77734375" style="64" bestFit="1" customWidth="1"/>
    <col min="11" max="11" width="8.44140625" style="3" customWidth="1"/>
  </cols>
  <sheetData>
    <row r="1" spans="1:11" ht="25.5">
      <c r="A1" s="117" t="s">
        <v>23</v>
      </c>
      <c r="B1" s="144"/>
      <c r="C1" s="117"/>
      <c r="D1" s="117"/>
      <c r="E1" s="117"/>
      <c r="F1" s="156"/>
      <c r="G1" s="117"/>
      <c r="H1" s="165"/>
      <c r="I1" s="117"/>
      <c r="J1" s="164"/>
      <c r="K1" s="117"/>
    </row>
    <row r="2" spans="1:11" ht="25.5">
      <c r="A2" s="118" t="s">
        <v>22</v>
      </c>
      <c r="B2" s="145"/>
      <c r="C2" s="1"/>
      <c r="D2" s="1"/>
      <c r="E2" s="1"/>
      <c r="F2" s="161"/>
      <c r="G2" s="119"/>
      <c r="H2" s="159"/>
      <c r="I2" s="119"/>
      <c r="J2" s="157" t="s">
        <v>3</v>
      </c>
      <c r="K2" s="119"/>
    </row>
    <row r="3" spans="1:11" ht="22.5" customHeight="1">
      <c r="A3" s="5" t="s">
        <v>4</v>
      </c>
      <c r="B3" s="34" t="s">
        <v>5</v>
      </c>
      <c r="C3" s="6" t="s">
        <v>0</v>
      </c>
      <c r="D3" s="6" t="s">
        <v>8</v>
      </c>
      <c r="E3" s="6" t="s">
        <v>24</v>
      </c>
      <c r="F3" s="158" t="s">
        <v>19</v>
      </c>
      <c r="G3" s="6" t="s">
        <v>25</v>
      </c>
      <c r="H3" s="34" t="s">
        <v>28</v>
      </c>
      <c r="I3" s="6" t="s">
        <v>26</v>
      </c>
      <c r="J3" s="158" t="s">
        <v>27</v>
      </c>
      <c r="K3" s="6" t="s">
        <v>1</v>
      </c>
    </row>
    <row r="4" spans="1:11" s="89" customFormat="1" ht="42" customHeight="1">
      <c r="A4" s="171"/>
      <c r="B4" s="172"/>
      <c r="C4" s="138"/>
      <c r="D4" s="171"/>
      <c r="E4" s="149"/>
      <c r="F4" s="149" t="s">
        <v>162</v>
      </c>
      <c r="G4" s="149"/>
      <c r="H4" s="173"/>
      <c r="I4" s="147"/>
      <c r="J4" s="140"/>
      <c r="K4" s="174"/>
    </row>
    <row r="5" spans="1:11" ht="42" customHeight="1">
      <c r="A5" s="85"/>
      <c r="B5" s="172"/>
      <c r="C5" s="88"/>
      <c r="D5" s="85"/>
      <c r="E5" s="149"/>
      <c r="F5" s="146"/>
      <c r="G5" s="149"/>
      <c r="H5" s="155"/>
      <c r="I5" s="143"/>
      <c r="J5" s="162"/>
      <c r="K5" s="85"/>
    </row>
    <row r="6" spans="1:11" ht="42" customHeight="1">
      <c r="A6" s="85"/>
      <c r="B6" s="151"/>
      <c r="C6" s="88"/>
      <c r="D6" s="85"/>
      <c r="E6" s="85"/>
      <c r="F6" s="149"/>
      <c r="G6" s="150"/>
      <c r="H6" s="155"/>
      <c r="I6" s="143"/>
      <c r="J6" s="162"/>
      <c r="K6" s="85"/>
    </row>
    <row r="7" spans="1:11" ht="42" customHeight="1">
      <c r="A7" s="85"/>
      <c r="B7" s="151"/>
      <c r="C7" s="88"/>
      <c r="D7" s="85"/>
      <c r="E7" s="85"/>
      <c r="F7" s="160"/>
      <c r="G7" s="150"/>
      <c r="H7" s="155"/>
      <c r="I7" s="143"/>
      <c r="J7" s="162"/>
      <c r="K7" s="85"/>
    </row>
    <row r="8" spans="1:11" ht="42" customHeight="1">
      <c r="A8" s="85"/>
      <c r="B8" s="151"/>
      <c r="C8" s="85"/>
      <c r="D8" s="85"/>
      <c r="E8" s="85"/>
      <c r="F8" s="160"/>
      <c r="G8" s="143"/>
      <c r="H8" s="155"/>
      <c r="I8" s="143"/>
      <c r="J8" s="162"/>
      <c r="K8" s="85"/>
    </row>
    <row r="9" spans="1:11" ht="42" customHeight="1">
      <c r="A9" s="85"/>
      <c r="B9" s="151"/>
      <c r="C9" s="85"/>
      <c r="D9" s="85"/>
      <c r="E9" s="85"/>
      <c r="F9" s="160"/>
      <c r="G9" s="143"/>
      <c r="H9" s="155"/>
      <c r="I9" s="143"/>
      <c r="J9" s="162"/>
      <c r="K9" s="85"/>
    </row>
    <row r="10" spans="1:11" ht="42" customHeight="1">
      <c r="A10" s="85"/>
      <c r="B10" s="151"/>
      <c r="C10" s="85"/>
      <c r="D10" s="85"/>
      <c r="E10" s="85"/>
      <c r="F10" s="160"/>
      <c r="G10" s="143"/>
      <c r="H10" s="155"/>
      <c r="I10" s="143"/>
      <c r="J10" s="162"/>
      <c r="K10" s="85"/>
    </row>
    <row r="11" spans="1:11" s="166" customFormat="1" ht="42" customHeight="1">
      <c r="A11" s="85"/>
      <c r="B11" s="151"/>
      <c r="C11" s="85"/>
      <c r="D11" s="85"/>
      <c r="E11" s="85"/>
      <c r="F11" s="160"/>
      <c r="G11" s="143"/>
      <c r="H11" s="155"/>
      <c r="I11" s="143"/>
      <c r="J11" s="162"/>
      <c r="K11" s="85"/>
    </row>
    <row r="12" spans="1:11" s="166" customFormat="1" ht="42" customHeight="1">
      <c r="A12" s="85"/>
      <c r="B12" s="151"/>
      <c r="C12" s="85"/>
      <c r="D12" s="85"/>
      <c r="E12" s="85"/>
      <c r="F12" s="160"/>
      <c r="G12" s="143"/>
      <c r="H12" s="155"/>
      <c r="I12" s="143"/>
      <c r="J12" s="162"/>
      <c r="K12" s="85"/>
    </row>
    <row r="13" spans="1:11" s="166" customFormat="1" ht="42" customHeight="1">
      <c r="A13" s="85"/>
      <c r="B13" s="151"/>
      <c r="C13" s="85"/>
      <c r="D13" s="85"/>
      <c r="E13" s="85"/>
      <c r="F13" s="160"/>
      <c r="G13" s="85"/>
      <c r="H13" s="155"/>
      <c r="I13" s="85"/>
      <c r="J13" s="162"/>
      <c r="K13" s="85"/>
    </row>
    <row r="14" spans="1:11" s="166" customFormat="1" ht="42" customHeight="1">
      <c r="A14" s="85"/>
      <c r="B14" s="151"/>
      <c r="C14" s="85"/>
      <c r="D14" s="85"/>
      <c r="E14" s="85"/>
      <c r="F14" s="160"/>
      <c r="G14" s="85"/>
      <c r="H14" s="155"/>
      <c r="I14" s="85"/>
      <c r="J14" s="162"/>
      <c r="K14" s="85"/>
    </row>
    <row r="15" spans="1:11" s="166" customFormat="1" ht="42" customHeight="1">
      <c r="A15" s="85"/>
      <c r="B15" s="151"/>
      <c r="C15" s="85"/>
      <c r="D15" s="85"/>
      <c r="E15" s="85"/>
      <c r="F15" s="160"/>
      <c r="G15" s="85"/>
      <c r="H15" s="155"/>
      <c r="I15" s="85"/>
      <c r="J15" s="162"/>
      <c r="K15" s="85"/>
    </row>
    <row r="16" spans="1:11" s="166" customFormat="1" ht="42" customHeight="1">
      <c r="A16" s="85"/>
      <c r="B16" s="151"/>
      <c r="C16" s="85"/>
      <c r="D16" s="85"/>
      <c r="E16" s="85"/>
      <c r="F16" s="160"/>
      <c r="G16" s="85"/>
      <c r="H16" s="155"/>
      <c r="I16" s="85"/>
      <c r="J16" s="162"/>
      <c r="K16" s="85"/>
    </row>
    <row r="17" spans="1:11" s="166" customFormat="1" ht="42" customHeight="1">
      <c r="A17" s="85"/>
      <c r="B17" s="151"/>
      <c r="C17" s="85"/>
      <c r="D17" s="85"/>
      <c r="E17" s="85"/>
      <c r="F17" s="160"/>
      <c r="G17" s="85"/>
      <c r="H17" s="155"/>
      <c r="I17" s="85"/>
      <c r="J17" s="162"/>
      <c r="K17" s="85"/>
    </row>
    <row r="18" spans="1:11" s="166" customFormat="1" ht="42" customHeight="1">
      <c r="A18" s="85"/>
      <c r="B18" s="151"/>
      <c r="C18" s="85"/>
      <c r="D18" s="85"/>
      <c r="E18" s="85"/>
      <c r="F18" s="160"/>
      <c r="G18" s="85"/>
      <c r="H18" s="155"/>
      <c r="I18" s="85"/>
      <c r="J18" s="162"/>
      <c r="K18" s="85"/>
    </row>
    <row r="19" spans="1:11" s="166" customFormat="1" ht="42" customHeight="1">
      <c r="A19" s="85"/>
      <c r="B19" s="151"/>
      <c r="C19" s="85"/>
      <c r="D19" s="85"/>
      <c r="E19" s="85"/>
      <c r="F19" s="160"/>
      <c r="G19" s="85"/>
      <c r="H19" s="155"/>
      <c r="I19" s="85"/>
      <c r="J19" s="162"/>
      <c r="K19" s="85"/>
    </row>
    <row r="20" spans="1:11" s="166" customFormat="1" ht="42" customHeight="1">
      <c r="A20" s="85"/>
      <c r="B20" s="151"/>
      <c r="C20" s="85"/>
      <c r="D20" s="85"/>
      <c r="E20" s="85"/>
      <c r="F20" s="160"/>
      <c r="G20" s="85"/>
      <c r="H20" s="155"/>
      <c r="I20" s="85"/>
      <c r="J20" s="162"/>
      <c r="K20" s="85"/>
    </row>
    <row r="21" spans="1:11" s="166" customFormat="1" ht="42" customHeight="1"/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0" zoomScale="130" zoomScaleNormal="130" workbookViewId="0">
      <selection activeCell="E18" sqref="E18:I18"/>
    </sheetView>
  </sheetViews>
  <sheetFormatPr defaultRowHeight="13.5"/>
  <cols>
    <col min="1" max="1" width="4.88671875" style="166" customWidth="1"/>
    <col min="2" max="2" width="24.44140625" style="3" customWidth="1"/>
    <col min="3" max="3" width="17.77734375" style="3" bestFit="1" customWidth="1"/>
    <col min="4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>
      <c r="B1" s="226" t="s">
        <v>112</v>
      </c>
      <c r="C1" s="226"/>
      <c r="D1" s="226"/>
      <c r="E1" s="226"/>
      <c r="F1" s="226"/>
      <c r="G1" s="226"/>
      <c r="H1" s="226"/>
      <c r="I1" s="226"/>
      <c r="J1" s="226"/>
    </row>
    <row r="2" spans="1:10" ht="25.5">
      <c r="B2" s="4" t="s">
        <v>22</v>
      </c>
      <c r="C2" s="7"/>
      <c r="D2" s="1"/>
      <c r="E2" s="1"/>
      <c r="F2" s="1"/>
      <c r="G2" s="2"/>
      <c r="H2" s="2"/>
      <c r="I2" s="228" t="s">
        <v>3</v>
      </c>
      <c r="J2" s="228"/>
    </row>
    <row r="3" spans="1:10" ht="29.25" customHeight="1">
      <c r="B3" s="6" t="s">
        <v>5</v>
      </c>
      <c r="C3" s="6" t="s">
        <v>30</v>
      </c>
      <c r="D3" s="6" t="s">
        <v>13</v>
      </c>
      <c r="E3" s="6" t="s">
        <v>14</v>
      </c>
      <c r="F3" s="6" t="s">
        <v>15</v>
      </c>
      <c r="G3" s="6" t="s">
        <v>16</v>
      </c>
      <c r="H3" s="34" t="s">
        <v>67</v>
      </c>
      <c r="I3" s="6" t="s">
        <v>29</v>
      </c>
      <c r="J3" s="6" t="s">
        <v>17</v>
      </c>
    </row>
    <row r="4" spans="1:10" ht="25.5" customHeight="1">
      <c r="B4" s="120" t="s">
        <v>124</v>
      </c>
      <c r="C4" s="120" t="s">
        <v>80</v>
      </c>
      <c r="D4" s="121">
        <v>846600</v>
      </c>
      <c r="E4" s="122" t="s">
        <v>117</v>
      </c>
      <c r="F4" s="122" t="s">
        <v>125</v>
      </c>
      <c r="G4" s="123" t="s">
        <v>126</v>
      </c>
      <c r="H4" s="123" t="s">
        <v>160</v>
      </c>
      <c r="I4" s="136" t="s">
        <v>176</v>
      </c>
      <c r="J4" s="124"/>
    </row>
    <row r="5" spans="1:10" ht="25.5" customHeight="1">
      <c r="B5" s="125" t="s">
        <v>143</v>
      </c>
      <c r="C5" s="125" t="s">
        <v>81</v>
      </c>
      <c r="D5" s="126">
        <v>13920000</v>
      </c>
      <c r="E5" s="127" t="s">
        <v>127</v>
      </c>
      <c r="F5" s="123" t="s">
        <v>128</v>
      </c>
      <c r="G5" s="123" t="s">
        <v>126</v>
      </c>
      <c r="H5" s="123" t="s">
        <v>160</v>
      </c>
      <c r="I5" s="136" t="s">
        <v>176</v>
      </c>
      <c r="J5" s="124"/>
    </row>
    <row r="6" spans="1:10" ht="25.5" customHeight="1">
      <c r="B6" s="125" t="s">
        <v>144</v>
      </c>
      <c r="C6" s="125" t="s">
        <v>82</v>
      </c>
      <c r="D6" s="126">
        <v>14964000</v>
      </c>
      <c r="E6" s="127" t="s">
        <v>127</v>
      </c>
      <c r="F6" s="123" t="s">
        <v>129</v>
      </c>
      <c r="G6" s="123" t="s">
        <v>130</v>
      </c>
      <c r="H6" s="123" t="s">
        <v>160</v>
      </c>
      <c r="I6" s="136" t="s">
        <v>176</v>
      </c>
      <c r="J6" s="128"/>
    </row>
    <row r="7" spans="1:10" ht="25.5" customHeight="1">
      <c r="B7" s="125" t="s">
        <v>145</v>
      </c>
      <c r="C7" s="125" t="s">
        <v>83</v>
      </c>
      <c r="D7" s="126">
        <v>3240000</v>
      </c>
      <c r="E7" s="127" t="s">
        <v>115</v>
      </c>
      <c r="F7" s="123" t="s">
        <v>128</v>
      </c>
      <c r="G7" s="123" t="s">
        <v>131</v>
      </c>
      <c r="H7" s="123" t="s">
        <v>160</v>
      </c>
      <c r="I7" s="136" t="s">
        <v>176</v>
      </c>
      <c r="J7" s="123"/>
    </row>
    <row r="8" spans="1:10" ht="25.5" customHeight="1">
      <c r="B8" s="120" t="s">
        <v>132</v>
      </c>
      <c r="C8" s="120" t="s">
        <v>108</v>
      </c>
      <c r="D8" s="121">
        <v>3600000</v>
      </c>
      <c r="E8" s="122" t="s">
        <v>133</v>
      </c>
      <c r="F8" s="122" t="s">
        <v>128</v>
      </c>
      <c r="G8" s="123" t="s">
        <v>131</v>
      </c>
      <c r="H8" s="123" t="s">
        <v>160</v>
      </c>
      <c r="I8" s="136" t="s">
        <v>176</v>
      </c>
      <c r="J8" s="123"/>
    </row>
    <row r="9" spans="1:10" ht="25.5" customHeight="1">
      <c r="B9" s="120" t="s">
        <v>109</v>
      </c>
      <c r="C9" s="120" t="s">
        <v>134</v>
      </c>
      <c r="D9" s="121">
        <v>3600000</v>
      </c>
      <c r="E9" s="122" t="s">
        <v>135</v>
      </c>
      <c r="F9" s="122" t="s">
        <v>136</v>
      </c>
      <c r="G9" s="123" t="s">
        <v>131</v>
      </c>
      <c r="H9" s="123" t="s">
        <v>160</v>
      </c>
      <c r="I9" s="136" t="s">
        <v>176</v>
      </c>
      <c r="J9" s="129"/>
    </row>
    <row r="10" spans="1:10" s="79" customFormat="1" ht="25.5" customHeight="1">
      <c r="A10" s="166"/>
      <c r="B10" s="130" t="s">
        <v>137</v>
      </c>
      <c r="C10" s="130" t="s">
        <v>114</v>
      </c>
      <c r="D10" s="131">
        <v>7200000</v>
      </c>
      <c r="E10" s="132" t="s">
        <v>123</v>
      </c>
      <c r="F10" s="133" t="s">
        <v>120</v>
      </c>
      <c r="G10" s="134" t="s">
        <v>121</v>
      </c>
      <c r="H10" s="123" t="s">
        <v>160</v>
      </c>
      <c r="I10" s="136" t="s">
        <v>176</v>
      </c>
      <c r="J10" s="135"/>
    </row>
    <row r="11" spans="1:10" s="79" customFormat="1" ht="25.5" customHeight="1">
      <c r="A11" s="166"/>
      <c r="B11" s="130" t="s">
        <v>138</v>
      </c>
      <c r="C11" s="130" t="s">
        <v>114</v>
      </c>
      <c r="D11" s="131">
        <v>4356000</v>
      </c>
      <c r="E11" s="132" t="s">
        <v>120</v>
      </c>
      <c r="F11" s="133" t="s">
        <v>123</v>
      </c>
      <c r="G11" s="134" t="s">
        <v>122</v>
      </c>
      <c r="H11" s="123" t="s">
        <v>160</v>
      </c>
      <c r="I11" s="136" t="s">
        <v>176</v>
      </c>
      <c r="J11" s="135"/>
    </row>
    <row r="12" spans="1:10" s="70" customFormat="1" ht="25.5" customHeight="1">
      <c r="A12" s="110"/>
      <c r="B12" s="148" t="s">
        <v>139</v>
      </c>
      <c r="C12" s="148" t="s">
        <v>140</v>
      </c>
      <c r="D12" s="152">
        <v>97000000</v>
      </c>
      <c r="E12" s="136" t="s">
        <v>141</v>
      </c>
      <c r="F12" s="136" t="s">
        <v>142</v>
      </c>
      <c r="G12" s="123" t="s">
        <v>131</v>
      </c>
      <c r="H12" s="123" t="s">
        <v>160</v>
      </c>
      <c r="I12" s="136" t="s">
        <v>176</v>
      </c>
      <c r="J12" s="137"/>
    </row>
    <row r="13" spans="1:10" ht="25.5" customHeight="1">
      <c r="B13" s="148" t="s">
        <v>146</v>
      </c>
      <c r="C13" s="148" t="s">
        <v>147</v>
      </c>
      <c r="D13" s="152">
        <v>20861640</v>
      </c>
      <c r="E13" s="136" t="s">
        <v>148</v>
      </c>
      <c r="F13" s="136" t="s">
        <v>149</v>
      </c>
      <c r="G13" s="136" t="s">
        <v>150</v>
      </c>
      <c r="H13" s="123" t="s">
        <v>160</v>
      </c>
      <c r="I13" s="136" t="s">
        <v>176</v>
      </c>
      <c r="J13" s="129"/>
    </row>
    <row r="14" spans="1:10" s="92" customFormat="1" ht="25.5" customHeight="1">
      <c r="A14" s="166"/>
      <c r="B14" s="198" t="s">
        <v>169</v>
      </c>
      <c r="C14" s="184" t="s">
        <v>170</v>
      </c>
      <c r="D14" s="185">
        <v>1800000</v>
      </c>
      <c r="E14" s="53" t="s">
        <v>172</v>
      </c>
      <c r="F14" s="53" t="s">
        <v>173</v>
      </c>
      <c r="G14" s="136" t="s">
        <v>174</v>
      </c>
      <c r="H14" s="136" t="s">
        <v>175</v>
      </c>
      <c r="I14" s="136" t="s">
        <v>176</v>
      </c>
      <c r="J14" s="129"/>
    </row>
    <row r="15" spans="1:10" s="166" customFormat="1" ht="25.5" customHeight="1">
      <c r="B15" s="263" t="s">
        <v>256</v>
      </c>
      <c r="C15" s="263" t="s">
        <v>171</v>
      </c>
      <c r="D15" s="266">
        <v>2470000</v>
      </c>
      <c r="E15" s="53" t="s">
        <v>263</v>
      </c>
      <c r="F15" s="53" t="s">
        <v>263</v>
      </c>
      <c r="G15" s="175" t="s">
        <v>264</v>
      </c>
      <c r="H15" s="175" t="s">
        <v>264</v>
      </c>
      <c r="I15" s="175" t="s">
        <v>264</v>
      </c>
      <c r="J15" s="129"/>
    </row>
    <row r="16" spans="1:10" s="92" customFormat="1" ht="25.5" customHeight="1">
      <c r="A16" s="166"/>
      <c r="B16" s="263" t="s">
        <v>257</v>
      </c>
      <c r="C16" s="263" t="s">
        <v>260</v>
      </c>
      <c r="D16" s="266">
        <v>3635000</v>
      </c>
      <c r="E16" s="53" t="s">
        <v>263</v>
      </c>
      <c r="F16" s="53" t="s">
        <v>263</v>
      </c>
      <c r="G16" s="175" t="s">
        <v>264</v>
      </c>
      <c r="H16" s="175" t="s">
        <v>264</v>
      </c>
      <c r="I16" s="175" t="s">
        <v>264</v>
      </c>
      <c r="J16" s="97"/>
    </row>
    <row r="17" spans="2:10" ht="25.5" customHeight="1">
      <c r="B17" s="263" t="s">
        <v>258</v>
      </c>
      <c r="C17" s="263" t="s">
        <v>261</v>
      </c>
      <c r="D17" s="266">
        <v>7117000</v>
      </c>
      <c r="E17" s="53" t="s">
        <v>263</v>
      </c>
      <c r="F17" s="53" t="s">
        <v>263</v>
      </c>
      <c r="G17" s="175" t="s">
        <v>264</v>
      </c>
      <c r="H17" s="175" t="s">
        <v>264</v>
      </c>
      <c r="I17" s="175" t="s">
        <v>264</v>
      </c>
      <c r="J17" s="98"/>
    </row>
    <row r="18" spans="2:10" ht="25.5" customHeight="1">
      <c r="B18" s="263" t="s">
        <v>259</v>
      </c>
      <c r="C18" s="263" t="s">
        <v>262</v>
      </c>
      <c r="D18" s="266">
        <v>1871500</v>
      </c>
      <c r="E18" s="53" t="s">
        <v>263</v>
      </c>
      <c r="F18" s="53" t="s">
        <v>263</v>
      </c>
      <c r="G18" s="175" t="s">
        <v>264</v>
      </c>
      <c r="H18" s="175" t="s">
        <v>264</v>
      </c>
      <c r="I18" s="175" t="s">
        <v>264</v>
      </c>
      <c r="J18" s="98"/>
    </row>
    <row r="19" spans="2:10" ht="25.5" customHeight="1">
      <c r="B19" s="184"/>
      <c r="C19" s="184"/>
      <c r="D19" s="175" t="s">
        <v>48</v>
      </c>
      <c r="E19" s="53" t="s">
        <v>79</v>
      </c>
      <c r="F19" s="175" t="s">
        <v>48</v>
      </c>
      <c r="G19" s="53"/>
      <c r="H19" s="53"/>
      <c r="I19" s="53"/>
      <c r="J19" s="98"/>
    </row>
    <row r="20" spans="2:10" ht="25.5" customHeight="1">
      <c r="B20" s="148"/>
      <c r="C20" s="148"/>
      <c r="D20" s="152"/>
      <c r="E20" s="98"/>
      <c r="F20" s="98"/>
      <c r="G20" s="98"/>
      <c r="H20" s="98"/>
      <c r="I20" s="98"/>
      <c r="J20" s="98"/>
    </row>
    <row r="21" spans="2:10" ht="25.5" customHeight="1">
      <c r="B21" s="148"/>
      <c r="C21" s="148"/>
      <c r="D21" s="152"/>
      <c r="E21" s="98"/>
      <c r="F21" s="98"/>
      <c r="G21" s="98"/>
      <c r="H21" s="98"/>
      <c r="I21" s="98"/>
      <c r="J21" s="98"/>
    </row>
    <row r="22" spans="2:10" ht="25.5" customHeight="1">
      <c r="B22" s="148"/>
      <c r="C22" s="148"/>
      <c r="D22" s="152"/>
      <c r="E22" s="98"/>
      <c r="F22" s="98"/>
      <c r="G22" s="98"/>
      <c r="H22" s="98"/>
      <c r="I22" s="98"/>
      <c r="J22" s="98"/>
    </row>
    <row r="23" spans="2:10" ht="25.5" customHeight="1">
      <c r="B23" s="148"/>
      <c r="C23" s="148"/>
      <c r="D23" s="175"/>
      <c r="E23" s="53"/>
      <c r="F23" s="175"/>
      <c r="G23" s="154"/>
      <c r="H23" s="154"/>
      <c r="I23" s="154"/>
      <c r="J23" s="99"/>
    </row>
    <row r="24" spans="2:10" ht="25.5" customHeight="1">
      <c r="B24" s="148"/>
      <c r="C24" s="148"/>
      <c r="D24" s="152"/>
      <c r="E24" s="154"/>
      <c r="F24" s="154"/>
      <c r="G24" s="154"/>
      <c r="H24" s="154"/>
      <c r="I24" s="154"/>
      <c r="J24" s="99"/>
    </row>
    <row r="25" spans="2:10" ht="25.5" customHeight="1">
      <c r="B25" s="99"/>
      <c r="C25" s="99"/>
      <c r="D25" s="167"/>
      <c r="E25" s="53"/>
      <c r="F25" s="167"/>
      <c r="G25" s="99"/>
      <c r="H25" s="99"/>
      <c r="I25" s="99"/>
      <c r="J25" s="99"/>
    </row>
    <row r="26" spans="2:10" ht="25.5" customHeight="1">
      <c r="B26" s="99"/>
      <c r="C26" s="99"/>
      <c r="D26" s="175"/>
      <c r="E26" s="53"/>
      <c r="F26" s="175"/>
      <c r="G26" s="99"/>
      <c r="H26" s="99"/>
      <c r="I26" s="99"/>
      <c r="J26" s="99"/>
    </row>
  </sheetData>
  <mergeCells count="2">
    <mergeCell ref="B1:J1"/>
    <mergeCell ref="I2:J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10" zoomScale="130" zoomScaleNormal="130" workbookViewId="0">
      <selection activeCell="D24" sqref="D24"/>
    </sheetView>
  </sheetViews>
  <sheetFormatPr defaultRowHeight="13.5"/>
  <cols>
    <col min="1" max="1" width="12.5546875" style="3" customWidth="1"/>
    <col min="2" max="2" width="20.77734375" style="67" customWidth="1"/>
    <col min="3" max="3" width="11.109375" style="69" customWidth="1"/>
    <col min="4" max="4" width="9.5546875" style="68" customWidth="1"/>
    <col min="5" max="8" width="9.5546875" style="64" customWidth="1"/>
    <col min="9" max="9" width="16.109375" style="15" customWidth="1"/>
  </cols>
  <sheetData>
    <row r="1" spans="1:9" ht="25.5">
      <c r="A1" s="226" t="s">
        <v>18</v>
      </c>
      <c r="B1" s="226"/>
      <c r="C1" s="226"/>
      <c r="D1" s="226"/>
      <c r="E1" s="226"/>
      <c r="F1" s="226"/>
      <c r="G1" s="226"/>
      <c r="H1" s="226"/>
      <c r="I1" s="226"/>
    </row>
    <row r="2" spans="1:9" ht="25.5">
      <c r="A2" s="57" t="s">
        <v>22</v>
      </c>
      <c r="B2" s="65"/>
      <c r="C2" s="66"/>
      <c r="D2" s="63"/>
      <c r="E2" s="63"/>
      <c r="F2" s="63"/>
      <c r="G2" s="63"/>
      <c r="H2" s="63"/>
      <c r="I2" s="54" t="s">
        <v>89</v>
      </c>
    </row>
    <row r="3" spans="1:9" ht="24.75" customHeight="1">
      <c r="A3" s="74" t="s">
        <v>4</v>
      </c>
      <c r="B3" s="75" t="s">
        <v>5</v>
      </c>
      <c r="C3" s="75" t="s">
        <v>84</v>
      </c>
      <c r="D3" s="76" t="s">
        <v>85</v>
      </c>
      <c r="E3" s="76" t="s">
        <v>90</v>
      </c>
      <c r="F3" s="76" t="s">
        <v>86</v>
      </c>
      <c r="G3" s="76" t="s">
        <v>87</v>
      </c>
      <c r="H3" s="76" t="s">
        <v>88</v>
      </c>
      <c r="I3" s="77" t="s">
        <v>99</v>
      </c>
    </row>
    <row r="4" spans="1:9" ht="24" customHeight="1">
      <c r="A4" s="178" t="s">
        <v>151</v>
      </c>
      <c r="B4" s="120" t="s">
        <v>124</v>
      </c>
      <c r="C4" s="120" t="s">
        <v>80</v>
      </c>
      <c r="D4" s="121">
        <v>846600</v>
      </c>
      <c r="E4" s="179"/>
      <c r="F4" s="180">
        <f>85300*5</f>
        <v>426500</v>
      </c>
      <c r="G4" s="181"/>
      <c r="H4" s="181">
        <f t="shared" ref="H4:H13" si="0">F4</f>
        <v>426500</v>
      </c>
      <c r="I4" s="182"/>
    </row>
    <row r="5" spans="1:9" ht="24" customHeight="1">
      <c r="A5" s="178" t="s">
        <v>151</v>
      </c>
      <c r="B5" s="125" t="s">
        <v>143</v>
      </c>
      <c r="C5" s="125" t="s">
        <v>81</v>
      </c>
      <c r="D5" s="126">
        <v>13920000</v>
      </c>
      <c r="E5" s="183"/>
      <c r="F5" s="183">
        <f>1160000*5</f>
        <v>5800000</v>
      </c>
      <c r="G5" s="181"/>
      <c r="H5" s="181">
        <f t="shared" si="0"/>
        <v>5800000</v>
      </c>
      <c r="I5" s="182"/>
    </row>
    <row r="6" spans="1:9" ht="24" customHeight="1">
      <c r="A6" s="178" t="s">
        <v>151</v>
      </c>
      <c r="B6" s="125" t="s">
        <v>144</v>
      </c>
      <c r="C6" s="125" t="s">
        <v>82</v>
      </c>
      <c r="D6" s="126">
        <v>14964000</v>
      </c>
      <c r="E6" s="179"/>
      <c r="F6" s="180">
        <f>1247000*5</f>
        <v>6235000</v>
      </c>
      <c r="G6" s="181"/>
      <c r="H6" s="181">
        <f t="shared" si="0"/>
        <v>6235000</v>
      </c>
      <c r="I6" s="182"/>
    </row>
    <row r="7" spans="1:9" ht="24" customHeight="1">
      <c r="A7" s="178" t="s">
        <v>151</v>
      </c>
      <c r="B7" s="125" t="s">
        <v>145</v>
      </c>
      <c r="C7" s="125" t="s">
        <v>83</v>
      </c>
      <c r="D7" s="126">
        <v>3240000</v>
      </c>
      <c r="E7" s="183"/>
      <c r="F7" s="183">
        <f>270000*5</f>
        <v>1350000</v>
      </c>
      <c r="G7" s="181"/>
      <c r="H7" s="181">
        <f t="shared" si="0"/>
        <v>1350000</v>
      </c>
      <c r="I7" s="182"/>
    </row>
    <row r="8" spans="1:9" ht="24" customHeight="1">
      <c r="A8" s="178" t="s">
        <v>151</v>
      </c>
      <c r="B8" s="120" t="s">
        <v>132</v>
      </c>
      <c r="C8" s="120" t="s">
        <v>108</v>
      </c>
      <c r="D8" s="121">
        <v>3600000</v>
      </c>
      <c r="E8" s="179"/>
      <c r="F8" s="180">
        <f>300000*5</f>
        <v>1500000</v>
      </c>
      <c r="G8" s="183"/>
      <c r="H8" s="183">
        <f t="shared" si="0"/>
        <v>1500000</v>
      </c>
      <c r="I8" s="182"/>
    </row>
    <row r="9" spans="1:9" ht="24" customHeight="1">
      <c r="A9" s="178" t="s">
        <v>151</v>
      </c>
      <c r="B9" s="120" t="s">
        <v>109</v>
      </c>
      <c r="C9" s="120" t="s">
        <v>134</v>
      </c>
      <c r="D9" s="121">
        <v>3600000</v>
      </c>
      <c r="E9" s="183"/>
      <c r="F9" s="183">
        <f>300000*5</f>
        <v>1500000</v>
      </c>
      <c r="G9" s="183"/>
      <c r="H9" s="183">
        <f t="shared" si="0"/>
        <v>1500000</v>
      </c>
      <c r="I9" s="182"/>
    </row>
    <row r="10" spans="1:9" ht="24" customHeight="1">
      <c r="A10" s="178" t="s">
        <v>151</v>
      </c>
      <c r="B10" s="130" t="s">
        <v>137</v>
      </c>
      <c r="C10" s="130" t="s">
        <v>114</v>
      </c>
      <c r="D10" s="131">
        <v>7200000</v>
      </c>
      <c r="E10" s="183"/>
      <c r="F10" s="183">
        <f>600000*5</f>
        <v>3000000</v>
      </c>
      <c r="G10" s="183"/>
      <c r="H10" s="183">
        <f t="shared" si="0"/>
        <v>3000000</v>
      </c>
      <c r="I10" s="182"/>
    </row>
    <row r="11" spans="1:9" s="166" customFormat="1" ht="24" customHeight="1">
      <c r="A11" s="178" t="s">
        <v>151</v>
      </c>
      <c r="B11" s="130" t="s">
        <v>138</v>
      </c>
      <c r="C11" s="130" t="s">
        <v>114</v>
      </c>
      <c r="D11" s="131">
        <v>4356000</v>
      </c>
      <c r="E11" s="179"/>
      <c r="F11" s="180">
        <f>363000*5</f>
        <v>1815000</v>
      </c>
      <c r="G11" s="181"/>
      <c r="H11" s="181">
        <f t="shared" si="0"/>
        <v>1815000</v>
      </c>
      <c r="I11" s="182"/>
    </row>
    <row r="12" spans="1:9" s="166" customFormat="1" ht="24" customHeight="1">
      <c r="A12" s="178" t="s">
        <v>151</v>
      </c>
      <c r="B12" s="184" t="s">
        <v>139</v>
      </c>
      <c r="C12" s="184" t="s">
        <v>140</v>
      </c>
      <c r="D12" s="185">
        <v>97000000</v>
      </c>
      <c r="E12" s="183"/>
      <c r="F12" s="183">
        <f>8083330*5</f>
        <v>40416650</v>
      </c>
      <c r="G12" s="181"/>
      <c r="H12" s="181">
        <f t="shared" si="0"/>
        <v>40416650</v>
      </c>
      <c r="I12" s="182"/>
    </row>
    <row r="13" spans="1:9" s="166" customFormat="1" ht="24" customHeight="1">
      <c r="A13" s="178" t="s">
        <v>151</v>
      </c>
      <c r="B13" s="184" t="s">
        <v>146</v>
      </c>
      <c r="C13" s="184" t="s">
        <v>147</v>
      </c>
      <c r="D13" s="185">
        <v>6953880</v>
      </c>
      <c r="E13" s="179"/>
      <c r="F13" s="180">
        <f>579490*5</f>
        <v>2897450</v>
      </c>
      <c r="G13" s="183"/>
      <c r="H13" s="183">
        <f t="shared" si="0"/>
        <v>2897450</v>
      </c>
      <c r="I13" s="182"/>
    </row>
    <row r="14" spans="1:9" s="166" customFormat="1" ht="24" customHeight="1">
      <c r="A14" s="178" t="s">
        <v>168</v>
      </c>
      <c r="B14" s="198" t="s">
        <v>169</v>
      </c>
      <c r="C14" s="184" t="s">
        <v>170</v>
      </c>
      <c r="D14" s="185">
        <v>1800000</v>
      </c>
      <c r="E14" s="185"/>
      <c r="F14" s="185">
        <v>600000</v>
      </c>
      <c r="G14" s="185"/>
      <c r="H14" s="185">
        <v>600000</v>
      </c>
      <c r="I14" s="182"/>
    </row>
    <row r="15" spans="1:9" s="166" customFormat="1" ht="24" customHeight="1">
      <c r="A15" s="178" t="s">
        <v>168</v>
      </c>
      <c r="B15" s="263" t="s">
        <v>256</v>
      </c>
      <c r="C15" s="263" t="s">
        <v>171</v>
      </c>
      <c r="D15" s="266">
        <v>2470000</v>
      </c>
      <c r="E15" s="264"/>
      <c r="F15" s="187"/>
      <c r="G15" s="266">
        <v>2470000</v>
      </c>
      <c r="H15" s="266">
        <v>2470000</v>
      </c>
      <c r="I15" s="135"/>
    </row>
    <row r="16" spans="1:9" s="166" customFormat="1" ht="24" customHeight="1">
      <c r="A16" s="178" t="s">
        <v>168</v>
      </c>
      <c r="B16" s="263" t="s">
        <v>257</v>
      </c>
      <c r="C16" s="263" t="s">
        <v>260</v>
      </c>
      <c r="D16" s="266">
        <v>3635000</v>
      </c>
      <c r="E16" s="186"/>
      <c r="F16" s="187"/>
      <c r="G16" s="266">
        <v>3635000</v>
      </c>
      <c r="H16" s="266">
        <v>3635000</v>
      </c>
      <c r="I16" s="135"/>
    </row>
    <row r="17" spans="1:9" s="166" customFormat="1" ht="24" customHeight="1">
      <c r="A17" s="178" t="s">
        <v>168</v>
      </c>
      <c r="B17" s="263" t="s">
        <v>258</v>
      </c>
      <c r="C17" s="263" t="s">
        <v>261</v>
      </c>
      <c r="D17" s="266">
        <v>7117000</v>
      </c>
      <c r="E17" s="264"/>
      <c r="F17" s="265"/>
      <c r="G17" s="266">
        <v>7117000</v>
      </c>
      <c r="H17" s="266">
        <v>7117000</v>
      </c>
      <c r="I17" s="135"/>
    </row>
    <row r="18" spans="1:9" s="166" customFormat="1" ht="24" customHeight="1">
      <c r="A18" s="178" t="s">
        <v>168</v>
      </c>
      <c r="B18" s="263" t="s">
        <v>259</v>
      </c>
      <c r="C18" s="263" t="s">
        <v>262</v>
      </c>
      <c r="D18" s="266">
        <v>1871500</v>
      </c>
      <c r="E18" s="186"/>
      <c r="F18" s="187"/>
      <c r="G18" s="266">
        <v>1871500</v>
      </c>
      <c r="H18" s="266">
        <v>1871500</v>
      </c>
      <c r="I18" s="135"/>
    </row>
    <row r="19" spans="1:9" ht="24" customHeight="1">
      <c r="A19" s="178"/>
      <c r="B19" s="184"/>
      <c r="C19" s="184"/>
      <c r="D19" s="185"/>
      <c r="E19" s="197" t="s">
        <v>156</v>
      </c>
      <c r="F19" s="189"/>
      <c r="G19" s="185"/>
      <c r="H19" s="185"/>
      <c r="I19" s="190"/>
    </row>
    <row r="20" spans="1:9" s="166" customFormat="1" ht="24" customHeight="1">
      <c r="A20" s="178"/>
      <c r="B20" s="184"/>
      <c r="C20" s="184"/>
      <c r="D20" s="185"/>
      <c r="E20" s="186"/>
      <c r="F20" s="187"/>
      <c r="G20" s="185"/>
      <c r="H20" s="185"/>
      <c r="I20" s="188"/>
    </row>
    <row r="21" spans="1:9" s="166" customFormat="1" ht="24" customHeight="1">
      <c r="A21" s="178"/>
      <c r="B21" s="184"/>
      <c r="C21" s="184"/>
      <c r="D21" s="185"/>
      <c r="E21" s="197"/>
      <c r="F21" s="189"/>
      <c r="G21" s="185"/>
      <c r="H21" s="185"/>
      <c r="I21" s="190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22" zoomScale="85" zoomScaleNormal="85" workbookViewId="0">
      <selection activeCell="H24" sqref="H24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226" t="s">
        <v>20</v>
      </c>
      <c r="B1" s="226"/>
      <c r="C1" s="226"/>
      <c r="D1" s="226"/>
      <c r="E1" s="226"/>
    </row>
    <row r="2" spans="1:5" ht="26.25" thickBot="1">
      <c r="A2" s="28" t="s">
        <v>22</v>
      </c>
      <c r="B2" s="28"/>
      <c r="C2" s="1"/>
      <c r="D2" s="1"/>
      <c r="E2" s="29" t="s">
        <v>55</v>
      </c>
    </row>
    <row r="3" spans="1:5" ht="33" customHeight="1" thickTop="1">
      <c r="A3" s="229" t="s">
        <v>56</v>
      </c>
      <c r="B3" s="30" t="s">
        <v>57</v>
      </c>
      <c r="C3" s="232" t="s">
        <v>212</v>
      </c>
      <c r="D3" s="233"/>
      <c r="E3" s="234"/>
    </row>
    <row r="4" spans="1:5" ht="33" customHeight="1">
      <c r="A4" s="230"/>
      <c r="B4" s="31" t="s">
        <v>58</v>
      </c>
      <c r="C4" s="49">
        <v>2600000</v>
      </c>
      <c r="D4" s="42" t="s">
        <v>111</v>
      </c>
      <c r="E4" s="50" t="s">
        <v>213</v>
      </c>
    </row>
    <row r="5" spans="1:5" ht="33" customHeight="1">
      <c r="A5" s="230"/>
      <c r="B5" s="31" t="s">
        <v>59</v>
      </c>
      <c r="C5" s="43">
        <v>0.95</v>
      </c>
      <c r="D5" s="42" t="s">
        <v>34</v>
      </c>
      <c r="E5" s="50">
        <v>2470000</v>
      </c>
    </row>
    <row r="6" spans="1:5" ht="33" customHeight="1">
      <c r="A6" s="230"/>
      <c r="B6" s="31" t="s">
        <v>33</v>
      </c>
      <c r="C6" s="44" t="s">
        <v>217</v>
      </c>
      <c r="D6" s="42" t="s">
        <v>106</v>
      </c>
      <c r="E6" s="51" t="s">
        <v>214</v>
      </c>
    </row>
    <row r="7" spans="1:5" ht="33" customHeight="1">
      <c r="A7" s="230"/>
      <c r="B7" s="31" t="s">
        <v>60</v>
      </c>
      <c r="C7" s="86" t="s">
        <v>158</v>
      </c>
      <c r="D7" s="42" t="s">
        <v>61</v>
      </c>
      <c r="E7" s="51" t="s">
        <v>216</v>
      </c>
    </row>
    <row r="8" spans="1:5" ht="33" customHeight="1">
      <c r="A8" s="230"/>
      <c r="B8" s="31" t="s">
        <v>62</v>
      </c>
      <c r="C8" s="45" t="s">
        <v>159</v>
      </c>
      <c r="D8" s="42" t="s">
        <v>36</v>
      </c>
      <c r="E8" s="46" t="s">
        <v>163</v>
      </c>
    </row>
    <row r="9" spans="1:5" ht="33" customHeight="1" thickBot="1">
      <c r="A9" s="231"/>
      <c r="B9" s="32" t="s">
        <v>63</v>
      </c>
      <c r="C9" s="87" t="s">
        <v>153</v>
      </c>
      <c r="D9" s="47" t="s">
        <v>64</v>
      </c>
      <c r="E9" s="48" t="s">
        <v>222</v>
      </c>
    </row>
    <row r="10" spans="1:5" ht="33" customHeight="1" thickTop="1">
      <c r="A10" s="229" t="s">
        <v>107</v>
      </c>
      <c r="B10" s="30" t="s">
        <v>57</v>
      </c>
      <c r="C10" s="232" t="s">
        <v>218</v>
      </c>
      <c r="D10" s="233"/>
      <c r="E10" s="234"/>
    </row>
    <row r="11" spans="1:5" ht="33" customHeight="1">
      <c r="A11" s="230"/>
      <c r="B11" s="31" t="s">
        <v>58</v>
      </c>
      <c r="C11" s="49">
        <v>3894000</v>
      </c>
      <c r="D11" s="42" t="s">
        <v>111</v>
      </c>
      <c r="E11" s="50" t="s">
        <v>221</v>
      </c>
    </row>
    <row r="12" spans="1:5" ht="33" customHeight="1">
      <c r="A12" s="230"/>
      <c r="B12" s="31" t="s">
        <v>59</v>
      </c>
      <c r="C12" s="43">
        <v>0.93</v>
      </c>
      <c r="D12" s="42" t="s">
        <v>34</v>
      </c>
      <c r="E12" s="50">
        <v>3635000</v>
      </c>
    </row>
    <row r="13" spans="1:5" ht="33" customHeight="1">
      <c r="A13" s="230"/>
      <c r="B13" s="31" t="s">
        <v>33</v>
      </c>
      <c r="C13" s="44" t="s">
        <v>215</v>
      </c>
      <c r="D13" s="42" t="s">
        <v>106</v>
      </c>
      <c r="E13" s="51" t="s">
        <v>220</v>
      </c>
    </row>
    <row r="14" spans="1:5" ht="33" customHeight="1">
      <c r="A14" s="230"/>
      <c r="B14" s="31" t="s">
        <v>60</v>
      </c>
      <c r="C14" s="86" t="s">
        <v>152</v>
      </c>
      <c r="D14" s="42" t="s">
        <v>61</v>
      </c>
      <c r="E14" s="51" t="s">
        <v>216</v>
      </c>
    </row>
    <row r="15" spans="1:5" ht="33" customHeight="1">
      <c r="A15" s="230"/>
      <c r="B15" s="31" t="s">
        <v>62</v>
      </c>
      <c r="C15" s="86" t="s">
        <v>159</v>
      </c>
      <c r="D15" s="42" t="s">
        <v>36</v>
      </c>
      <c r="E15" s="46" t="s">
        <v>219</v>
      </c>
    </row>
    <row r="16" spans="1:5" ht="33" customHeight="1" thickBot="1">
      <c r="A16" s="231"/>
      <c r="B16" s="32" t="s">
        <v>63</v>
      </c>
      <c r="C16" s="87" t="s">
        <v>153</v>
      </c>
      <c r="D16" s="47" t="s">
        <v>64</v>
      </c>
      <c r="E16" s="48" t="s">
        <v>223</v>
      </c>
    </row>
    <row r="17" spans="1:5" ht="33" customHeight="1" thickTop="1">
      <c r="A17" s="229" t="s">
        <v>107</v>
      </c>
      <c r="B17" s="30" t="s">
        <v>57</v>
      </c>
      <c r="C17" s="232" t="s">
        <v>224</v>
      </c>
      <c r="D17" s="233"/>
      <c r="E17" s="234"/>
    </row>
    <row r="18" spans="1:5" ht="33" customHeight="1">
      <c r="A18" s="230"/>
      <c r="B18" s="31" t="s">
        <v>58</v>
      </c>
      <c r="C18" s="49">
        <v>2000000</v>
      </c>
      <c r="D18" s="42" t="s">
        <v>111</v>
      </c>
      <c r="E18" s="50" t="s">
        <v>227</v>
      </c>
    </row>
    <row r="19" spans="1:5" ht="33" customHeight="1">
      <c r="A19" s="230"/>
      <c r="B19" s="31" t="s">
        <v>59</v>
      </c>
      <c r="C19" s="43">
        <v>0.86</v>
      </c>
      <c r="D19" s="42" t="s">
        <v>34</v>
      </c>
      <c r="E19" s="50">
        <v>1720000</v>
      </c>
    </row>
    <row r="20" spans="1:5" ht="33" customHeight="1">
      <c r="A20" s="230"/>
      <c r="B20" s="31" t="s">
        <v>33</v>
      </c>
      <c r="C20" s="44" t="s">
        <v>225</v>
      </c>
      <c r="D20" s="42" t="s">
        <v>106</v>
      </c>
      <c r="E20" s="51" t="s">
        <v>230</v>
      </c>
    </row>
    <row r="21" spans="1:5" ht="33" customHeight="1">
      <c r="A21" s="230"/>
      <c r="B21" s="31" t="s">
        <v>60</v>
      </c>
      <c r="C21" s="86" t="s">
        <v>152</v>
      </c>
      <c r="D21" s="42" t="s">
        <v>61</v>
      </c>
      <c r="E21" s="51"/>
    </row>
    <row r="22" spans="1:5" ht="33" customHeight="1">
      <c r="A22" s="230"/>
      <c r="B22" s="31" t="s">
        <v>62</v>
      </c>
      <c r="C22" s="86" t="s">
        <v>226</v>
      </c>
      <c r="D22" s="42" t="s">
        <v>36</v>
      </c>
      <c r="E22" s="46" t="s">
        <v>229</v>
      </c>
    </row>
    <row r="23" spans="1:5" ht="33" customHeight="1" thickBot="1">
      <c r="A23" s="231"/>
      <c r="B23" s="32" t="s">
        <v>63</v>
      </c>
      <c r="C23" s="87" t="s">
        <v>153</v>
      </c>
      <c r="D23" s="47" t="s">
        <v>64</v>
      </c>
      <c r="E23" s="48" t="s">
        <v>228</v>
      </c>
    </row>
    <row r="24" spans="1:5" ht="32.25" customHeight="1" thickTop="1">
      <c r="A24" s="229" t="s">
        <v>107</v>
      </c>
      <c r="B24" s="30" t="s">
        <v>57</v>
      </c>
      <c r="C24" s="232" t="s">
        <v>231</v>
      </c>
      <c r="D24" s="233"/>
      <c r="E24" s="234"/>
    </row>
    <row r="25" spans="1:5" ht="32.25" customHeight="1">
      <c r="A25" s="230"/>
      <c r="B25" s="31" t="s">
        <v>58</v>
      </c>
      <c r="C25" s="49">
        <v>22000000</v>
      </c>
      <c r="D25" s="42" t="s">
        <v>111</v>
      </c>
      <c r="E25" s="50" t="s">
        <v>227</v>
      </c>
    </row>
    <row r="26" spans="1:5" ht="32.25" customHeight="1">
      <c r="A26" s="230"/>
      <c r="B26" s="31" t="s">
        <v>59</v>
      </c>
      <c r="C26" s="43">
        <v>0.91</v>
      </c>
      <c r="D26" s="42" t="s">
        <v>34</v>
      </c>
      <c r="E26" s="50">
        <v>20141000</v>
      </c>
    </row>
    <row r="27" spans="1:5" ht="32.25" customHeight="1">
      <c r="A27" s="230"/>
      <c r="B27" s="31" t="s">
        <v>33</v>
      </c>
      <c r="C27" s="44" t="s">
        <v>232</v>
      </c>
      <c r="D27" s="42" t="s">
        <v>106</v>
      </c>
      <c r="E27" s="51" t="s">
        <v>234</v>
      </c>
    </row>
    <row r="28" spans="1:5" ht="32.25" customHeight="1">
      <c r="A28" s="230"/>
      <c r="B28" s="31" t="s">
        <v>60</v>
      </c>
      <c r="C28" s="86" t="s">
        <v>152</v>
      </c>
      <c r="D28" s="42" t="s">
        <v>61</v>
      </c>
      <c r="E28" s="51"/>
    </row>
    <row r="29" spans="1:5" ht="32.25" customHeight="1">
      <c r="A29" s="230"/>
      <c r="B29" s="31" t="s">
        <v>62</v>
      </c>
      <c r="C29" s="86" t="s">
        <v>116</v>
      </c>
      <c r="D29" s="42" t="s">
        <v>36</v>
      </c>
      <c r="E29" s="46" t="s">
        <v>233</v>
      </c>
    </row>
    <row r="30" spans="1:5" ht="32.25" customHeight="1" thickBot="1">
      <c r="A30" s="231"/>
      <c r="B30" s="32" t="s">
        <v>63</v>
      </c>
      <c r="C30" s="87" t="s">
        <v>153</v>
      </c>
      <c r="D30" s="47" t="s">
        <v>64</v>
      </c>
      <c r="E30" s="48" t="s">
        <v>164</v>
      </c>
    </row>
    <row r="31" spans="1:5" ht="14.25" thickTop="1"/>
  </sheetData>
  <mergeCells count="9">
    <mergeCell ref="A24:A30"/>
    <mergeCell ref="C24:E24"/>
    <mergeCell ref="A17:A23"/>
    <mergeCell ref="C17:E17"/>
    <mergeCell ref="A1:E1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40" zoomScale="85" zoomScaleNormal="85" workbookViewId="0">
      <selection activeCell="L34" sqref="L34"/>
    </sheetView>
  </sheetViews>
  <sheetFormatPr defaultRowHeight="13.5"/>
  <cols>
    <col min="1" max="1" width="17.109375" style="3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3" customWidth="1"/>
  </cols>
  <sheetData>
    <row r="1" spans="1:6" ht="49.5" customHeight="1">
      <c r="A1" s="226" t="s">
        <v>21</v>
      </c>
      <c r="B1" s="226"/>
      <c r="C1" s="226"/>
      <c r="D1" s="226"/>
      <c r="E1" s="226"/>
      <c r="F1" s="226"/>
    </row>
    <row r="2" spans="1:6" ht="26.25" thickBot="1">
      <c r="A2" s="4" t="s">
        <v>31</v>
      </c>
      <c r="B2" s="13"/>
      <c r="C2" s="14"/>
      <c r="D2" s="14"/>
      <c r="E2" s="1"/>
      <c r="F2" s="26" t="s">
        <v>54</v>
      </c>
    </row>
    <row r="3" spans="1:6" ht="25.5" customHeight="1" thickTop="1">
      <c r="A3" s="19" t="s">
        <v>32</v>
      </c>
      <c r="B3" s="247" t="s">
        <v>235</v>
      </c>
      <c r="C3" s="247"/>
      <c r="D3" s="247"/>
      <c r="E3" s="247"/>
      <c r="F3" s="248"/>
    </row>
    <row r="4" spans="1:6" ht="25.5" customHeight="1">
      <c r="A4" s="237" t="s">
        <v>40</v>
      </c>
      <c r="B4" s="239" t="s">
        <v>33</v>
      </c>
      <c r="C4" s="249" t="s">
        <v>100</v>
      </c>
      <c r="D4" s="22" t="s">
        <v>41</v>
      </c>
      <c r="E4" s="22" t="s">
        <v>34</v>
      </c>
      <c r="F4" s="25" t="s">
        <v>45</v>
      </c>
    </row>
    <row r="5" spans="1:6" ht="25.5" customHeight="1">
      <c r="A5" s="237"/>
      <c r="B5" s="239"/>
      <c r="C5" s="250"/>
      <c r="D5" s="23" t="s">
        <v>42</v>
      </c>
      <c r="E5" s="23" t="s">
        <v>35</v>
      </c>
      <c r="F5" s="24" t="s">
        <v>43</v>
      </c>
    </row>
    <row r="6" spans="1:6" ht="25.5" customHeight="1">
      <c r="A6" s="237"/>
      <c r="B6" s="251" t="s">
        <v>236</v>
      </c>
      <c r="C6" s="252" t="s">
        <v>237</v>
      </c>
      <c r="D6" s="254">
        <v>2600000</v>
      </c>
      <c r="E6" s="254">
        <v>2470000</v>
      </c>
      <c r="F6" s="256">
        <f>E6/D6</f>
        <v>0.95</v>
      </c>
    </row>
    <row r="7" spans="1:6" ht="25.5" customHeight="1">
      <c r="A7" s="237"/>
      <c r="B7" s="251"/>
      <c r="C7" s="253"/>
      <c r="D7" s="255"/>
      <c r="E7" s="255"/>
      <c r="F7" s="256"/>
    </row>
    <row r="8" spans="1:6" ht="25.5" customHeight="1">
      <c r="A8" s="237" t="s">
        <v>36</v>
      </c>
      <c r="B8" s="55" t="s">
        <v>37</v>
      </c>
      <c r="C8" s="55" t="s">
        <v>47</v>
      </c>
      <c r="D8" s="239" t="s">
        <v>38</v>
      </c>
      <c r="E8" s="239"/>
      <c r="F8" s="240"/>
    </row>
    <row r="9" spans="1:6" ht="25.5" customHeight="1">
      <c r="A9" s="238"/>
      <c r="B9" s="153" t="s">
        <v>165</v>
      </c>
      <c r="C9" s="153" t="s">
        <v>166</v>
      </c>
      <c r="D9" s="241" t="s">
        <v>238</v>
      </c>
      <c r="E9" s="242"/>
      <c r="F9" s="243"/>
    </row>
    <row r="10" spans="1:6" ht="25.5" customHeight="1">
      <c r="A10" s="20" t="s">
        <v>46</v>
      </c>
      <c r="B10" s="244" t="s">
        <v>110</v>
      </c>
      <c r="C10" s="244"/>
      <c r="D10" s="245"/>
      <c r="E10" s="245"/>
      <c r="F10" s="246"/>
    </row>
    <row r="11" spans="1:6" ht="25.5" customHeight="1">
      <c r="A11" s="20" t="s">
        <v>44</v>
      </c>
      <c r="B11" s="245" t="s">
        <v>113</v>
      </c>
      <c r="C11" s="245"/>
      <c r="D11" s="245"/>
      <c r="E11" s="245"/>
      <c r="F11" s="246"/>
    </row>
    <row r="12" spans="1:6" ht="25.5" customHeight="1" thickBot="1">
      <c r="A12" s="21" t="s">
        <v>39</v>
      </c>
      <c r="B12" s="235"/>
      <c r="C12" s="235"/>
      <c r="D12" s="235"/>
      <c r="E12" s="235"/>
      <c r="F12" s="236"/>
    </row>
    <row r="13" spans="1:6" ht="25.5" customHeight="1" thickTop="1">
      <c r="A13" s="19" t="s">
        <v>32</v>
      </c>
      <c r="B13" s="247" t="s">
        <v>239</v>
      </c>
      <c r="C13" s="247"/>
      <c r="D13" s="247"/>
      <c r="E13" s="247"/>
      <c r="F13" s="248"/>
    </row>
    <row r="14" spans="1:6" ht="25.5" customHeight="1">
      <c r="A14" s="237" t="s">
        <v>40</v>
      </c>
      <c r="B14" s="239" t="s">
        <v>33</v>
      </c>
      <c r="C14" s="249" t="s">
        <v>100</v>
      </c>
      <c r="D14" s="192" t="s">
        <v>41</v>
      </c>
      <c r="E14" s="192" t="s">
        <v>34</v>
      </c>
      <c r="F14" s="193" t="s">
        <v>45</v>
      </c>
    </row>
    <row r="15" spans="1:6" ht="25.5" customHeight="1">
      <c r="A15" s="237"/>
      <c r="B15" s="239"/>
      <c r="C15" s="250"/>
      <c r="D15" s="23" t="s">
        <v>42</v>
      </c>
      <c r="E15" s="23" t="s">
        <v>35</v>
      </c>
      <c r="F15" s="24" t="s">
        <v>43</v>
      </c>
    </row>
    <row r="16" spans="1:6" ht="25.5" customHeight="1">
      <c r="A16" s="237"/>
      <c r="B16" s="251" t="s">
        <v>240</v>
      </c>
      <c r="C16" s="252" t="s">
        <v>241</v>
      </c>
      <c r="D16" s="254">
        <v>3894000</v>
      </c>
      <c r="E16" s="254">
        <v>3635000</v>
      </c>
      <c r="F16" s="256">
        <f>E16/D16</f>
        <v>0.93348741653826395</v>
      </c>
    </row>
    <row r="17" spans="1:6" ht="25.5" customHeight="1">
      <c r="A17" s="237"/>
      <c r="B17" s="251"/>
      <c r="C17" s="253"/>
      <c r="D17" s="255"/>
      <c r="E17" s="255"/>
      <c r="F17" s="256"/>
    </row>
    <row r="18" spans="1:6" ht="25.5" customHeight="1">
      <c r="A18" s="237" t="s">
        <v>36</v>
      </c>
      <c r="B18" s="194" t="s">
        <v>37</v>
      </c>
      <c r="C18" s="194" t="s">
        <v>47</v>
      </c>
      <c r="D18" s="239" t="s">
        <v>38</v>
      </c>
      <c r="E18" s="239"/>
      <c r="F18" s="240"/>
    </row>
    <row r="19" spans="1:6" ht="25.5" customHeight="1">
      <c r="A19" s="238"/>
      <c r="B19" s="153" t="s">
        <v>167</v>
      </c>
      <c r="C19" s="153" t="s">
        <v>242</v>
      </c>
      <c r="D19" s="241" t="s">
        <v>243</v>
      </c>
      <c r="E19" s="242"/>
      <c r="F19" s="243"/>
    </row>
    <row r="20" spans="1:6" ht="25.5" customHeight="1">
      <c r="A20" s="191" t="s">
        <v>46</v>
      </c>
      <c r="B20" s="244" t="s">
        <v>110</v>
      </c>
      <c r="C20" s="244"/>
      <c r="D20" s="245"/>
      <c r="E20" s="245"/>
      <c r="F20" s="246"/>
    </row>
    <row r="21" spans="1:6" ht="25.5" customHeight="1">
      <c r="A21" s="191" t="s">
        <v>44</v>
      </c>
      <c r="B21" s="245" t="s">
        <v>113</v>
      </c>
      <c r="C21" s="245"/>
      <c r="D21" s="245"/>
      <c r="E21" s="245"/>
      <c r="F21" s="246"/>
    </row>
    <row r="22" spans="1:6" ht="25.5" customHeight="1" thickBot="1">
      <c r="A22" s="21" t="s">
        <v>39</v>
      </c>
      <c r="B22" s="235"/>
      <c r="C22" s="235"/>
      <c r="D22" s="235"/>
      <c r="E22" s="235"/>
      <c r="F22" s="236"/>
    </row>
    <row r="23" spans="1:6" ht="25.5" customHeight="1" thickTop="1">
      <c r="A23" s="19" t="s">
        <v>32</v>
      </c>
      <c r="B23" s="247" t="s">
        <v>244</v>
      </c>
      <c r="C23" s="247"/>
      <c r="D23" s="247"/>
      <c r="E23" s="247"/>
      <c r="F23" s="248"/>
    </row>
    <row r="24" spans="1:6" ht="25.5" customHeight="1">
      <c r="A24" s="237" t="s">
        <v>40</v>
      </c>
      <c r="B24" s="239" t="s">
        <v>33</v>
      </c>
      <c r="C24" s="249" t="s">
        <v>100</v>
      </c>
      <c r="D24" s="192" t="s">
        <v>41</v>
      </c>
      <c r="E24" s="192" t="s">
        <v>34</v>
      </c>
      <c r="F24" s="193" t="s">
        <v>45</v>
      </c>
    </row>
    <row r="25" spans="1:6" ht="25.5" customHeight="1">
      <c r="A25" s="237"/>
      <c r="B25" s="239"/>
      <c r="C25" s="250"/>
      <c r="D25" s="23" t="s">
        <v>42</v>
      </c>
      <c r="E25" s="23" t="s">
        <v>35</v>
      </c>
      <c r="F25" s="24" t="s">
        <v>43</v>
      </c>
    </row>
    <row r="26" spans="1:6" ht="25.5" customHeight="1">
      <c r="A26" s="237"/>
      <c r="B26" s="251" t="s">
        <v>245</v>
      </c>
      <c r="C26" s="252" t="s">
        <v>246</v>
      </c>
      <c r="D26" s="254">
        <v>2000000</v>
      </c>
      <c r="E26" s="254">
        <v>1720000</v>
      </c>
      <c r="F26" s="256">
        <f>E26/D26</f>
        <v>0.86</v>
      </c>
    </row>
    <row r="27" spans="1:6" ht="25.5" customHeight="1">
      <c r="A27" s="237"/>
      <c r="B27" s="251"/>
      <c r="C27" s="253"/>
      <c r="D27" s="255"/>
      <c r="E27" s="255"/>
      <c r="F27" s="256"/>
    </row>
    <row r="28" spans="1:6" ht="25.5" customHeight="1">
      <c r="A28" s="237" t="s">
        <v>36</v>
      </c>
      <c r="B28" s="194" t="s">
        <v>37</v>
      </c>
      <c r="C28" s="194" t="s">
        <v>47</v>
      </c>
      <c r="D28" s="239" t="s">
        <v>38</v>
      </c>
      <c r="E28" s="239"/>
      <c r="F28" s="240"/>
    </row>
    <row r="29" spans="1:6" ht="25.5" customHeight="1">
      <c r="A29" s="238"/>
      <c r="B29" s="153" t="s">
        <v>248</v>
      </c>
      <c r="C29" s="153" t="s">
        <v>249</v>
      </c>
      <c r="D29" s="241" t="s">
        <v>247</v>
      </c>
      <c r="E29" s="242"/>
      <c r="F29" s="243"/>
    </row>
    <row r="30" spans="1:6" ht="25.5" customHeight="1">
      <c r="A30" s="191" t="s">
        <v>46</v>
      </c>
      <c r="B30" s="244" t="s">
        <v>110</v>
      </c>
      <c r="C30" s="244"/>
      <c r="D30" s="245"/>
      <c r="E30" s="245"/>
      <c r="F30" s="246"/>
    </row>
    <row r="31" spans="1:6" ht="25.5" customHeight="1">
      <c r="A31" s="191" t="s">
        <v>44</v>
      </c>
      <c r="B31" s="245" t="s">
        <v>113</v>
      </c>
      <c r="C31" s="245"/>
      <c r="D31" s="245"/>
      <c r="E31" s="245"/>
      <c r="F31" s="246"/>
    </row>
    <row r="32" spans="1:6" ht="25.5" customHeight="1" thickBot="1">
      <c r="A32" s="21" t="s">
        <v>39</v>
      </c>
      <c r="B32" s="235"/>
      <c r="C32" s="235"/>
      <c r="D32" s="235"/>
      <c r="E32" s="235"/>
      <c r="F32" s="236"/>
    </row>
    <row r="33" spans="1:6" ht="25.5" customHeight="1" thickTop="1">
      <c r="A33" s="19" t="s">
        <v>32</v>
      </c>
      <c r="B33" s="247" t="s">
        <v>250</v>
      </c>
      <c r="C33" s="247"/>
      <c r="D33" s="247"/>
      <c r="E33" s="247"/>
      <c r="F33" s="248"/>
    </row>
    <row r="34" spans="1:6" ht="25.5" customHeight="1">
      <c r="A34" s="237" t="s">
        <v>40</v>
      </c>
      <c r="B34" s="239" t="s">
        <v>33</v>
      </c>
      <c r="C34" s="249" t="s">
        <v>100</v>
      </c>
      <c r="D34" s="192" t="s">
        <v>41</v>
      </c>
      <c r="E34" s="192" t="s">
        <v>34</v>
      </c>
      <c r="F34" s="193" t="s">
        <v>45</v>
      </c>
    </row>
    <row r="35" spans="1:6" ht="25.5" customHeight="1">
      <c r="A35" s="237"/>
      <c r="B35" s="239"/>
      <c r="C35" s="250"/>
      <c r="D35" s="23" t="s">
        <v>42</v>
      </c>
      <c r="E35" s="23" t="s">
        <v>35</v>
      </c>
      <c r="F35" s="24" t="s">
        <v>43</v>
      </c>
    </row>
    <row r="36" spans="1:6" ht="25.5" customHeight="1">
      <c r="A36" s="237"/>
      <c r="B36" s="251" t="s">
        <v>251</v>
      </c>
      <c r="C36" s="252" t="s">
        <v>252</v>
      </c>
      <c r="D36" s="254">
        <v>22000000</v>
      </c>
      <c r="E36" s="254">
        <v>20141000</v>
      </c>
      <c r="F36" s="256">
        <f>E36/D36</f>
        <v>0.91549999999999998</v>
      </c>
    </row>
    <row r="37" spans="1:6" ht="25.5" customHeight="1">
      <c r="A37" s="237"/>
      <c r="B37" s="251"/>
      <c r="C37" s="253"/>
      <c r="D37" s="255"/>
      <c r="E37" s="255"/>
      <c r="F37" s="256"/>
    </row>
    <row r="38" spans="1:6" ht="25.5" customHeight="1">
      <c r="A38" s="237" t="s">
        <v>36</v>
      </c>
      <c r="B38" s="194" t="s">
        <v>37</v>
      </c>
      <c r="C38" s="194" t="s">
        <v>47</v>
      </c>
      <c r="D38" s="239" t="s">
        <v>38</v>
      </c>
      <c r="E38" s="239"/>
      <c r="F38" s="240"/>
    </row>
    <row r="39" spans="1:6" ht="25.5" customHeight="1">
      <c r="A39" s="238"/>
      <c r="B39" s="153" t="s">
        <v>254</v>
      </c>
      <c r="C39" s="153" t="s">
        <v>253</v>
      </c>
      <c r="D39" s="241" t="s">
        <v>255</v>
      </c>
      <c r="E39" s="242"/>
      <c r="F39" s="243"/>
    </row>
    <row r="40" spans="1:6" ht="25.5" customHeight="1">
      <c r="A40" s="191" t="s">
        <v>46</v>
      </c>
      <c r="B40" s="244" t="s">
        <v>110</v>
      </c>
      <c r="C40" s="244"/>
      <c r="D40" s="245"/>
      <c r="E40" s="245"/>
      <c r="F40" s="246"/>
    </row>
    <row r="41" spans="1:6" ht="25.5" customHeight="1">
      <c r="A41" s="191" t="s">
        <v>44</v>
      </c>
      <c r="B41" s="245" t="s">
        <v>113</v>
      </c>
      <c r="C41" s="245"/>
      <c r="D41" s="245"/>
      <c r="E41" s="245"/>
      <c r="F41" s="246"/>
    </row>
    <row r="42" spans="1:6" ht="25.5" customHeight="1" thickBot="1">
      <c r="A42" s="21" t="s">
        <v>39</v>
      </c>
      <c r="B42" s="235"/>
      <c r="C42" s="235"/>
      <c r="D42" s="235"/>
      <c r="E42" s="235"/>
      <c r="F42" s="236"/>
    </row>
    <row r="43" spans="1:6" ht="14.25" thickTop="1"/>
  </sheetData>
  <mergeCells count="61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130" zoomScaleNormal="130" workbookViewId="0">
      <selection activeCell="F13" sqref="F13"/>
    </sheetView>
  </sheetViews>
  <sheetFormatPr defaultRowHeight="13.5"/>
  <cols>
    <col min="1" max="1" width="12.5546875" style="3" customWidth="1"/>
    <col min="2" max="2" width="20.77734375" style="3" customWidth="1"/>
    <col min="3" max="4" width="11.109375" style="3" customWidth="1"/>
    <col min="5" max="5" width="9.5546875" style="3" bestFit="1" customWidth="1"/>
    <col min="6" max="7" width="9.5546875" style="3" customWidth="1"/>
    <col min="8" max="8" width="11.44140625" style="3" bestFit="1" customWidth="1"/>
    <col min="9" max="9" width="18.6640625" style="15" customWidth="1"/>
  </cols>
  <sheetData>
    <row r="1" spans="1:9" ht="25.5">
      <c r="A1" s="226" t="s">
        <v>101</v>
      </c>
      <c r="B1" s="226"/>
      <c r="C1" s="226"/>
      <c r="D1" s="226"/>
      <c r="E1" s="226"/>
      <c r="F1" s="226"/>
      <c r="G1" s="226"/>
      <c r="H1" s="226"/>
      <c r="I1" s="226"/>
    </row>
    <row r="2" spans="1:9" ht="25.5">
      <c r="A2" s="227" t="s">
        <v>22</v>
      </c>
      <c r="B2" s="227"/>
      <c r="C2" s="1"/>
      <c r="D2" s="1"/>
      <c r="E2" s="1"/>
      <c r="F2" s="1"/>
      <c r="G2" s="1"/>
      <c r="H2" s="1"/>
      <c r="I2" s="54" t="s">
        <v>3</v>
      </c>
    </row>
    <row r="3" spans="1:9" ht="26.25" customHeight="1">
      <c r="A3" s="261" t="s">
        <v>4</v>
      </c>
      <c r="B3" s="259" t="s">
        <v>5</v>
      </c>
      <c r="C3" s="259" t="s">
        <v>84</v>
      </c>
      <c r="D3" s="259" t="s">
        <v>103</v>
      </c>
      <c r="E3" s="257" t="s">
        <v>104</v>
      </c>
      <c r="F3" s="258"/>
      <c r="G3" s="257" t="s">
        <v>105</v>
      </c>
      <c r="H3" s="258"/>
      <c r="I3" s="259" t="s">
        <v>102</v>
      </c>
    </row>
    <row r="4" spans="1:9" ht="28.5" customHeight="1">
      <c r="A4" s="262"/>
      <c r="B4" s="260"/>
      <c r="C4" s="260"/>
      <c r="D4" s="260"/>
      <c r="E4" s="56" t="s">
        <v>118</v>
      </c>
      <c r="F4" s="56" t="s">
        <v>119</v>
      </c>
      <c r="G4" s="56" t="s">
        <v>118</v>
      </c>
      <c r="H4" s="56" t="s">
        <v>119</v>
      </c>
      <c r="I4" s="260"/>
    </row>
    <row r="5" spans="1:9" ht="28.5" customHeight="1">
      <c r="A5" s="11"/>
      <c r="B5" s="33"/>
      <c r="C5" s="62"/>
      <c r="D5" s="62" t="s">
        <v>162</v>
      </c>
      <c r="E5" s="62"/>
      <c r="F5" s="27"/>
      <c r="G5" s="27"/>
      <c r="H5" s="27"/>
      <c r="I5" s="9"/>
    </row>
    <row r="6" spans="1:9" ht="28.5" customHeight="1">
      <c r="A6" s="11"/>
      <c r="B6" s="33"/>
      <c r="C6" s="62"/>
      <c r="D6" s="62"/>
      <c r="E6" s="62"/>
      <c r="F6" s="27"/>
      <c r="G6" s="27"/>
      <c r="H6" s="27"/>
      <c r="I6" s="9"/>
    </row>
    <row r="7" spans="1:9" ht="28.5" customHeight="1">
      <c r="A7" s="11"/>
      <c r="B7" s="33"/>
      <c r="C7" s="27"/>
      <c r="D7" s="27"/>
      <c r="E7" s="27"/>
      <c r="F7" s="27"/>
      <c r="G7" s="27"/>
      <c r="H7" s="27"/>
      <c r="I7" s="9"/>
    </row>
    <row r="8" spans="1:9" ht="28.5" customHeight="1">
      <c r="A8" s="11"/>
      <c r="B8" s="33"/>
      <c r="C8" s="27"/>
      <c r="D8" s="27"/>
      <c r="E8" s="27"/>
      <c r="F8" s="27"/>
      <c r="G8" s="27"/>
      <c r="H8" s="27"/>
      <c r="I8" s="9"/>
    </row>
    <row r="9" spans="1:9" ht="28.5" customHeight="1">
      <c r="A9" s="11"/>
      <c r="B9" s="33"/>
      <c r="C9" s="27"/>
      <c r="D9" s="27"/>
      <c r="E9" s="27"/>
      <c r="F9" s="27"/>
      <c r="G9" s="27"/>
      <c r="H9" s="27"/>
      <c r="I9" s="9"/>
    </row>
    <row r="10" spans="1:9" ht="28.5" customHeight="1">
      <c r="A10" s="11"/>
      <c r="B10" s="33"/>
      <c r="C10" s="35"/>
      <c r="D10" s="35"/>
      <c r="E10" s="35"/>
      <c r="F10" s="35"/>
      <c r="G10" s="35"/>
      <c r="H10" s="35"/>
      <c r="I10" s="9"/>
    </row>
    <row r="11" spans="1:9" ht="28.5" customHeight="1">
      <c r="A11" s="11"/>
      <c r="B11" s="33"/>
      <c r="C11" s="35"/>
      <c r="D11" s="35"/>
      <c r="E11" s="35"/>
      <c r="F11" s="35"/>
      <c r="G11" s="35"/>
      <c r="H11" s="35"/>
      <c r="I11" s="9"/>
    </row>
    <row r="12" spans="1:9" ht="28.5" customHeight="1">
      <c r="A12" s="11"/>
      <c r="B12" s="33"/>
      <c r="C12" s="35"/>
      <c r="D12" s="35"/>
      <c r="E12" s="35"/>
      <c r="F12" s="35"/>
      <c r="G12" s="35"/>
      <c r="H12" s="35"/>
      <c r="I12" s="9"/>
    </row>
    <row r="13" spans="1:9" ht="28.5" customHeight="1">
      <c r="A13" s="11"/>
      <c r="B13" s="8"/>
      <c r="C13" s="35"/>
      <c r="D13" s="35"/>
      <c r="E13" s="35"/>
      <c r="F13" s="35"/>
      <c r="G13" s="35"/>
      <c r="H13" s="35"/>
      <c r="I13" s="9"/>
    </row>
    <row r="14" spans="1:9" ht="28.5" customHeight="1">
      <c r="A14" s="11"/>
      <c r="B14" s="8"/>
      <c r="C14" s="35"/>
      <c r="D14" s="35"/>
      <c r="E14" s="35"/>
      <c r="F14" s="35"/>
      <c r="G14" s="35"/>
      <c r="H14" s="35"/>
      <c r="I14" s="9"/>
    </row>
    <row r="15" spans="1:9" ht="28.5" customHeight="1">
      <c r="A15" s="11"/>
      <c r="B15" s="8"/>
      <c r="C15" s="35"/>
      <c r="D15" s="35"/>
      <c r="E15" s="35"/>
      <c r="F15" s="35"/>
      <c r="G15" s="35"/>
      <c r="H15" s="35"/>
      <c r="I15" s="9"/>
    </row>
    <row r="16" spans="1:9" ht="28.5" customHeight="1">
      <c r="A16" s="11"/>
      <c r="B16" s="8"/>
      <c r="C16" s="10"/>
      <c r="D16" s="10"/>
      <c r="E16" s="10"/>
      <c r="F16" s="10"/>
      <c r="G16" s="10"/>
      <c r="H16" s="10"/>
      <c r="I16" s="9"/>
    </row>
    <row r="17" spans="3:9">
      <c r="C17" s="12"/>
      <c r="D17" s="12"/>
      <c r="E17" s="12"/>
      <c r="F17" s="12"/>
      <c r="G17" s="12"/>
      <c r="H17" s="12"/>
      <c r="I17" s="1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2016-11-03T01:28:32Z</cp:lastPrinted>
  <dcterms:created xsi:type="dcterms:W3CDTF">2014-01-20T06:24:27Z</dcterms:created>
  <dcterms:modified xsi:type="dcterms:W3CDTF">2019-10-11T04:47:09Z</dcterms:modified>
</cp:coreProperties>
</file>