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910"/>
  </bookViews>
  <sheets>
    <sheet name="물품발주계획" sheetId="21" r:id="rId1"/>
    <sheet name="용역 발주계획" sheetId="22" r:id="rId2"/>
    <sheet name="공사 발주계획" sheetId="23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물품발주계획!$A$3:$L$3</definedName>
    <definedName name="_xlnm._FilterDatabase" localSheetId="1" hidden="1">'용역 발주계획'!$A$3:$L$3</definedName>
  </definedNames>
  <calcPr calcId="162913"/>
</workbook>
</file>

<file path=xl/calcChain.xml><?xml version="1.0" encoding="utf-8"?>
<calcChain xmlns="http://schemas.openxmlformats.org/spreadsheetml/2006/main">
  <c r="F141" i="9" l="1"/>
  <c r="E110" i="8"/>
  <c r="C110" i="8"/>
  <c r="F132" i="9"/>
  <c r="E103" i="8"/>
  <c r="C103" i="8"/>
  <c r="F123" i="9"/>
  <c r="E96" i="8"/>
  <c r="C96" i="8"/>
  <c r="F159" i="9"/>
  <c r="E124" i="8"/>
  <c r="C124" i="8"/>
  <c r="F150" i="9"/>
  <c r="E117" i="8"/>
  <c r="C117" i="8"/>
  <c r="F51" i="9"/>
  <c r="E40" i="8" l="1"/>
  <c r="C40" i="8"/>
  <c r="F114" i="9" l="1"/>
  <c r="E89" i="8"/>
  <c r="C89" i="8"/>
  <c r="E19" i="8"/>
  <c r="H32" i="6" l="1"/>
  <c r="H26" i="6"/>
  <c r="H27" i="6"/>
  <c r="H28" i="6"/>
  <c r="H29" i="6"/>
  <c r="H30" i="6"/>
  <c r="H31" i="6"/>
  <c r="H25" i="6"/>
  <c r="F18" i="6"/>
  <c r="F17" i="6"/>
  <c r="F16" i="6"/>
  <c r="F13" i="6"/>
  <c r="F11" i="6"/>
  <c r="F10" i="6"/>
  <c r="F9" i="6"/>
  <c r="F8" i="6"/>
  <c r="F14" i="6"/>
  <c r="F7" i="6"/>
  <c r="F6" i="6"/>
  <c r="F5" i="6"/>
  <c r="F4" i="6"/>
  <c r="H19" i="6" l="1"/>
  <c r="H20" i="6"/>
  <c r="H21" i="6"/>
  <c r="H22" i="6"/>
  <c r="H23" i="6"/>
  <c r="H24" i="6"/>
  <c r="F15" i="6" l="1"/>
  <c r="F105" i="9" l="1"/>
  <c r="F96" i="9" l="1"/>
  <c r="F87" i="9"/>
  <c r="E61" i="8" l="1"/>
  <c r="C61" i="8"/>
  <c r="E82" i="8" l="1"/>
  <c r="C82" i="8"/>
  <c r="E75" i="8"/>
  <c r="C75" i="8"/>
  <c r="E68" i="8"/>
  <c r="C68" i="8"/>
  <c r="F78" i="9" l="1"/>
  <c r="E54" i="8"/>
  <c r="C54" i="8"/>
  <c r="F69" i="9" l="1"/>
  <c r="E47" i="8"/>
  <c r="C47" i="8"/>
  <c r="F12" i="6" l="1"/>
  <c r="E33" i="8" l="1"/>
  <c r="C33" i="8"/>
  <c r="F60" i="9"/>
  <c r="F42" i="9"/>
  <c r="F33" i="9"/>
  <c r="E26" i="8"/>
  <c r="C26" i="8"/>
  <c r="C19" i="8"/>
  <c r="F24" i="9" l="1"/>
  <c r="E12" i="8"/>
  <c r="C12" i="8"/>
  <c r="H18" i="6" l="1"/>
  <c r="H14" i="6" l="1"/>
  <c r="H5" i="6"/>
  <c r="H17" i="6" l="1"/>
  <c r="F6" i="9" l="1"/>
  <c r="F15" i="9" l="1"/>
  <c r="C5" i="8" l="1"/>
  <c r="H12" i="6"/>
  <c r="H16" i="6" l="1"/>
  <c r="H15" i="6" l="1"/>
  <c r="H6" i="6" l="1"/>
  <c r="H13" i="6"/>
  <c r="H7" i="6"/>
  <c r="H9" i="6"/>
  <c r="H10" i="6"/>
  <c r="H11" i="6"/>
  <c r="H4" i="6" l="1"/>
  <c r="H8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<sst xmlns="http://schemas.openxmlformats.org/spreadsheetml/2006/main" count="1436" uniqueCount="495">
  <si>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</si>
  <si>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</si>
  <si>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</si>
  <si>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</si>
  <si>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</si>
  <si>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</si>
  <si>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</si>
  <si>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</si>
  <si>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</si>
  <si>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</si>
  <si>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</si>
  <si>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</si>
  <si>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</si>
  <si>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</si>
  <si>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</si>
  <si>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</si>
  <si>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</si>
  <si>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</si>
  <si>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</si>
  <si>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</si>
  <si>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</si>
  <si>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</si>
  <si>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</si>
  <si>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</si>
  <si>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</si>
  <si>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</si>
  <si>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</si>
  <si>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</si>
  <si>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</si>
  <si>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</si>
  <si>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</si>
  <si>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</si>
  <si>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</si>
  <si>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</si>
  <si>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</si>
  <si>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</si>
  <si>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</si>
  <si>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</si>
  <si>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</si>
  <si>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</si>
  <si>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</si>
  <si>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</si>
  <si>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</si>
  <si>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</si>
  <si>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</si>
  <si>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</si>
  <si>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담당자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</si>
  <si>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</si>
  <si>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</si>
  <si>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</si>
  <si>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</si>
  <si>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</si>
  <si>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</si>
  <si>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</si>
  <si>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</si>
  <si>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</si>
  <si>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</si>
  <si>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</si>
  <si>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</si>
  <si>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</si>
  <si>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</si>
  <si>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</si>
  <si>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</si>
  <si>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</si>
  <si>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</si>
  <si>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</si>
  <si>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</si>
  <si>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</si>
  <si>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</si>
  <si>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</si>
  <si>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</si>
  <si>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</si>
  <si>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</si>
  <si>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</si>
  <si>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</si>
  <si>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</si>
  <si>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</si>
  <si>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</si>
  <si>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</si>
  <si>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</si>
  <si>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분당판교청소년수련관</t>
  </si>
  <si>
    <t>분당판교청소년수련관</t>
    <phoneticPr fontId="4" type="noConversion"/>
  </si>
  <si>
    <t>사회복지법인 특수미래재단</t>
    <phoneticPr fontId="4" type="noConversion"/>
  </si>
  <si>
    <t>혁산정보시스템</t>
    <phoneticPr fontId="4" type="noConversion"/>
  </si>
  <si>
    <t>2018년도 복합기 유지관리 계약</t>
    <phoneticPr fontId="4" type="noConversion"/>
  </si>
  <si>
    <t>㈜서울구경</t>
    <phoneticPr fontId="4" type="noConversion"/>
  </si>
  <si>
    <t>2018년 청소년방과후아카데미 등·하원 지원업체 위/수탁 계약</t>
    <phoneticPr fontId="4" type="noConversion"/>
  </si>
  <si>
    <t>2018년 소방시설 위탁관리 계약</t>
    <phoneticPr fontId="4" type="noConversion"/>
  </si>
  <si>
    <t>성남소방전기㈜</t>
    <phoneticPr fontId="4" type="noConversion"/>
  </si>
  <si>
    <t>수영장 승강기 유지보수</t>
    <phoneticPr fontId="4" type="noConversion"/>
  </si>
  <si>
    <t>티센크루프 엘리베이터코리아㈜</t>
    <phoneticPr fontId="4" type="noConversion"/>
  </si>
  <si>
    <t>수련관 승강기 유지보수</t>
    <phoneticPr fontId="4" type="noConversion"/>
  </si>
  <si>
    <t>오티스엘리베이터</t>
    <phoneticPr fontId="4" type="noConversion"/>
  </si>
  <si>
    <t>분당판교청소년수련관</t>
    <phoneticPr fontId="4" type="noConversion"/>
  </si>
  <si>
    <t>2018년 청소년방과후아카데미 등·하원 지원업체 위/수탁 계약</t>
    <phoneticPr fontId="4" type="noConversion"/>
  </si>
  <si>
    <t>신도종합서비스</t>
    <phoneticPr fontId="4" type="noConversion"/>
  </si>
  <si>
    <t>㈜사회적기업 청정마을</t>
    <phoneticPr fontId="4" type="noConversion"/>
  </si>
  <si>
    <t>2018년 수련관 승강기 유지보수</t>
    <phoneticPr fontId="4" type="noConversion"/>
  </si>
  <si>
    <t>2018년 수영장 승강기 유지보수</t>
    <phoneticPr fontId="4" type="noConversion"/>
  </si>
  <si>
    <t>2018년 무인경비시스템 위탁관리</t>
    <phoneticPr fontId="4" type="noConversion"/>
  </si>
  <si>
    <t>㈜에스원 성남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</si>
  <si>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</si>
  <si>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</si>
  <si>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</si>
  <si>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2018년도 회원관리시스템 유지관리</t>
    <phoneticPr fontId="4" type="noConversion"/>
  </si>
  <si>
    <t>2018년 시설관리용역</t>
    <phoneticPr fontId="4" type="noConversion"/>
  </si>
  <si>
    <t>정수기, 비데, 공기청정기 위탁관리비</t>
    <phoneticPr fontId="4" type="noConversion"/>
  </si>
  <si>
    <t>웅진코웨이㈜</t>
    <phoneticPr fontId="4" type="noConversion"/>
  </si>
  <si>
    <t>정수기, 비데 위탁관리비</t>
    <phoneticPr fontId="4" type="noConversion"/>
  </si>
  <si>
    <t>코웨이㈜</t>
    <phoneticPr fontId="4" type="noConversion"/>
  </si>
  <si>
    <t>계약율(%)</t>
  </si>
  <si>
    <t>안마의자 임차비 지급</t>
    <phoneticPr fontId="4" type="noConversion"/>
  </si>
  <si>
    <t>㈜휴앤미디어</t>
    <phoneticPr fontId="4" type="noConversion"/>
  </si>
  <si>
    <t>2018년 방역소독</t>
    <phoneticPr fontId="4" type="noConversion"/>
  </si>
  <si>
    <t>지방자치를 당사자로 하는 계약에 관한 법률 시행령 제25조1항에 의한 수의계약</t>
    <phoneticPr fontId="4" type="noConversion"/>
  </si>
  <si>
    <t>2018년도 회원관리시스템 유지관리 계약</t>
    <phoneticPr fontId="4" type="noConversion"/>
  </si>
  <si>
    <t>혁산정보시스템</t>
    <phoneticPr fontId="4" type="noConversion"/>
  </si>
  <si>
    <t>2018년 셔틀버스 임차용역비</t>
    <phoneticPr fontId="4" type="noConversion"/>
  </si>
  <si>
    <t>일류투어㈜</t>
  </si>
  <si>
    <t>일류투어㈜</t>
    <phoneticPr fontId="4" type="noConversion"/>
  </si>
  <si>
    <t>2018년 셔틀버스 임차용역비</t>
    <phoneticPr fontId="4" type="noConversion"/>
  </si>
  <si>
    <t>2018년 복합기 유지관리(방과후)</t>
    <phoneticPr fontId="4" type="noConversion"/>
  </si>
  <si>
    <t>2018년 청소년방과후아카데미 급식업체 단기계약</t>
  </si>
  <si>
    <t>판교도서관 구내식당</t>
    <phoneticPr fontId="4" type="noConversion"/>
  </si>
  <si>
    <t>2018년 청소년방과후아카데미 급식업체 단기계약</t>
    <phoneticPr fontId="4" type="noConversion"/>
  </si>
  <si>
    <t>판교도서관 구내식당</t>
    <phoneticPr fontId="4" type="noConversion"/>
  </si>
  <si>
    <t>2018년도 복합기 유지관리 계약(방과후)</t>
    <phoneticPr fontId="4" type="noConversion"/>
  </si>
  <si>
    <t>㈜사회적기업 청정마을</t>
    <phoneticPr fontId="4" type="noConversion"/>
  </si>
  <si>
    <t>공기청정기 위탁관리비</t>
    <phoneticPr fontId="4" type="noConversion"/>
  </si>
  <si>
    <t>LG전자</t>
    <phoneticPr fontId="4" type="noConversion"/>
  </si>
  <si>
    <t>분당판교청소년수련관 방역소독</t>
    <phoneticPr fontId="4" type="noConversion"/>
  </si>
  <si>
    <t>LG전자</t>
    <phoneticPr fontId="4" type="noConversion"/>
  </si>
  <si>
    <t>지방자치를 당사자로 하는 계약에 관한 법률 시행령 제25조1항에 의한 수의계약</t>
    <phoneticPr fontId="4" type="noConversion"/>
  </si>
  <si>
    <t>㈜선진항공여행사</t>
  </si>
  <si>
    <t>경기도 성남시 분당구 서현로 17</t>
    <phoneticPr fontId="4" type="noConversion"/>
  </si>
  <si>
    <t>2018.12.14</t>
    <phoneticPr fontId="4" type="noConversion"/>
  </si>
  <si>
    <t>경기도 성남시 분당구 서현로 17</t>
    <phoneticPr fontId="4" type="noConversion"/>
  </si>
  <si>
    <t>윤두희</t>
    <phoneticPr fontId="4" type="noConversion"/>
  </si>
  <si>
    <t>㈜위너스커뮤니케이션즈</t>
  </si>
  <si>
    <t>시설물안전연구원㈜</t>
  </si>
  <si>
    <t>㈜선진항공여행사</t>
    <phoneticPr fontId="4" type="noConversion"/>
  </si>
  <si>
    <t>PAN靑예술무대 공연 계약</t>
  </si>
  <si>
    <t>㈜위너스커뮤니케이션즈</t>
    <phoneticPr fontId="4" type="noConversion"/>
  </si>
  <si>
    <t>PAN靑예술무대 공연 계약</t>
    <phoneticPr fontId="4" type="noConversion"/>
  </si>
  <si>
    <t>2018 하반기 시설물 정기 점검</t>
  </si>
  <si>
    <t>시설물안전연구원㈜</t>
    <phoneticPr fontId="4" type="noConversion"/>
  </si>
  <si>
    <t>수영장 승강기 유지보수(12월 준공)</t>
    <phoneticPr fontId="4" type="noConversion"/>
  </si>
  <si>
    <t>수련관 승강기 유지보수(12월 준공)</t>
    <phoneticPr fontId="4" type="noConversion"/>
  </si>
  <si>
    <t>2018년 복합기 유지관리(방과후)(12월 준공)</t>
    <phoneticPr fontId="4" type="noConversion"/>
  </si>
  <si>
    <t>2018년도 회원관리시스템 유지관리 계약(12월 준공)</t>
    <phoneticPr fontId="4" type="noConversion"/>
  </si>
  <si>
    <t>2018년 청소년방과후아카데미 급식업체 단기계약(12월 준공)</t>
    <phoneticPr fontId="4" type="noConversion"/>
  </si>
  <si>
    <t>2018년 시설관리용역(12월 준공)</t>
    <phoneticPr fontId="4" type="noConversion"/>
  </si>
  <si>
    <t>2018년 시설관리용역</t>
    <phoneticPr fontId="4" type="noConversion"/>
  </si>
  <si>
    <t>2018년 셔틀버스 임차용역비(12월 준공)</t>
    <phoneticPr fontId="4" type="noConversion"/>
  </si>
  <si>
    <t>2018년 청소년방과후아카데미 등·하원 지원업체 위/수탁 계약(12월 준공)</t>
    <phoneticPr fontId="4" type="noConversion"/>
  </si>
  <si>
    <t>공기청정기 위탁관리비(12월 준공)</t>
    <phoneticPr fontId="4" type="noConversion"/>
  </si>
  <si>
    <t>2018년 소방시설 위탁관리 계약(12월 준공)</t>
    <phoneticPr fontId="4" type="noConversion"/>
  </si>
  <si>
    <t>안마의자 임차비 지급(12월 준공)</t>
    <phoneticPr fontId="4" type="noConversion"/>
  </si>
  <si>
    <t>2018년 복합기 유지관리</t>
    <phoneticPr fontId="4" type="noConversion"/>
  </si>
  <si>
    <t>2018년 복합기 유지관리(12월 준공)</t>
    <phoneticPr fontId="4" type="noConversion"/>
  </si>
  <si>
    <t>정수기, 비데, 공기청정기 위탁관리비(12월 준공)</t>
    <phoneticPr fontId="4" type="noConversion"/>
  </si>
  <si>
    <t>방과후 주말전문체험활동 차량 임차</t>
  </si>
  <si>
    <t>수련관 CCTV 카메라 설치 및 교체</t>
  </si>
  <si>
    <t>산타with네오위즈 차량 임차</t>
  </si>
  <si>
    <t>㈜코리아통신</t>
  </si>
  <si>
    <t>㈜뉴한솔고속</t>
  </si>
  <si>
    <t>청소년환경페어 기자재 임차</t>
    <phoneticPr fontId="4" type="noConversion"/>
  </si>
  <si>
    <t>청소년환경페어 기자재 임차</t>
  </si>
  <si>
    <t>마케팅스토리</t>
  </si>
  <si>
    <t>12월 마음연 행사물품 임차</t>
  </si>
  <si>
    <t>사운드아트</t>
  </si>
  <si>
    <t>2019년 1~3월(1분기) 프로그램 안내지 제작</t>
    <phoneticPr fontId="4" type="noConversion"/>
  </si>
  <si>
    <t>㈜프린트라인</t>
    <phoneticPr fontId="4" type="noConversion"/>
  </si>
  <si>
    <t>수련관 홍보 리플렛 제작</t>
    <phoneticPr fontId="4" type="noConversion"/>
  </si>
  <si>
    <t>㈜프린트라인</t>
    <phoneticPr fontId="4" type="noConversion"/>
  </si>
  <si>
    <t>판교25통 홍보 책자 제작</t>
    <phoneticPr fontId="4" type="noConversion"/>
  </si>
  <si>
    <t>청소년환경페어 홍보물 제작</t>
    <phoneticPr fontId="4" type="noConversion"/>
  </si>
  <si>
    <t>수련관 홍보 물품 제작</t>
    <phoneticPr fontId="4" type="noConversion"/>
  </si>
  <si>
    <t>새한디플러스</t>
    <phoneticPr fontId="4" type="noConversion"/>
  </si>
  <si>
    <t>지오엠코리아</t>
    <phoneticPr fontId="4" type="noConversion"/>
  </si>
  <si>
    <t>하나기프트판촉물</t>
    <phoneticPr fontId="4" type="noConversion"/>
  </si>
  <si>
    <t>판교25통 홍보 영상 제작</t>
    <phoneticPr fontId="4" type="noConversion"/>
  </si>
  <si>
    <t>판교공원 생태지도 책자 제작</t>
    <phoneticPr fontId="4" type="noConversion"/>
  </si>
  <si>
    <t>문화예술 놀다</t>
    <phoneticPr fontId="4" type="noConversion"/>
  </si>
  <si>
    <t>이즈플러스</t>
    <phoneticPr fontId="4" type="noConversion"/>
  </si>
  <si>
    <t>2018.12.13</t>
    <phoneticPr fontId="4" type="noConversion"/>
  </si>
  <si>
    <t>경기도 성남시 분당구 성남대로 165, 238호</t>
    <phoneticPr fontId="4" type="noConversion"/>
  </si>
  <si>
    <t>방과후 주말전문체험활동 차량 임차</t>
    <phoneticPr fontId="4" type="noConversion"/>
  </si>
  <si>
    <t>2018.12.07</t>
    <phoneticPr fontId="4" type="noConversion"/>
  </si>
  <si>
    <t>2018.12.08</t>
    <phoneticPr fontId="4" type="noConversion"/>
  </si>
  <si>
    <t>수련관 CCTV 카메라 설치 및 교체</t>
    <phoneticPr fontId="4" type="noConversion"/>
  </si>
  <si>
    <t>2018.12.10</t>
    <phoneticPr fontId="4" type="noConversion"/>
  </si>
  <si>
    <t>2018.12.11 ~ 12.17</t>
    <phoneticPr fontId="4" type="noConversion"/>
  </si>
  <si>
    <t>서울시 송파구 송이로34번길 16, 1층 101호</t>
    <phoneticPr fontId="4" type="noConversion"/>
  </si>
  <si>
    <t>산타with네오위즈 차량 임차</t>
    <phoneticPr fontId="4" type="noConversion"/>
  </si>
  <si>
    <t>2018.12.11</t>
    <phoneticPr fontId="4" type="noConversion"/>
  </si>
  <si>
    <t>2018.12.13</t>
    <phoneticPr fontId="4" type="noConversion"/>
  </si>
  <si>
    <t>㈜뉴한솔고속</t>
    <phoneticPr fontId="4" type="noConversion"/>
  </si>
  <si>
    <t>경기도 성남시 수정구 산성대로 189 7층</t>
    <phoneticPr fontId="4" type="noConversion"/>
  </si>
  <si>
    <t>2018.12.11</t>
    <phoneticPr fontId="4" type="noConversion"/>
  </si>
  <si>
    <t>2018.12.11 ~ 12.19</t>
    <phoneticPr fontId="4" type="noConversion"/>
  </si>
  <si>
    <t>2018.12.19</t>
    <phoneticPr fontId="4" type="noConversion"/>
  </si>
  <si>
    <t>2018.12.13</t>
    <phoneticPr fontId="4" type="noConversion"/>
  </si>
  <si>
    <t>2018.12.13 ~ 12.24</t>
    <phoneticPr fontId="4" type="noConversion"/>
  </si>
  <si>
    <t>2018.12.24</t>
    <phoneticPr fontId="4" type="noConversion"/>
  </si>
  <si>
    <t>새한디플러스</t>
  </si>
  <si>
    <t>경기도 성남시 중원구 사기막골로 45번길 14, 비동 13층</t>
    <phoneticPr fontId="4" type="noConversion"/>
  </si>
  <si>
    <t>2018.12.15</t>
    <phoneticPr fontId="4" type="noConversion"/>
  </si>
  <si>
    <t>지오엠코리아</t>
    <phoneticPr fontId="4" type="noConversion"/>
  </si>
  <si>
    <t>경기도 성남시 분당구 구미동 192</t>
    <phoneticPr fontId="4" type="noConversion"/>
  </si>
  <si>
    <t>2018.12.14 ~ 12.19</t>
    <phoneticPr fontId="4" type="noConversion"/>
  </si>
  <si>
    <t>2018.12.19</t>
    <phoneticPr fontId="4" type="noConversion"/>
  </si>
  <si>
    <t>하나기프트판촉물</t>
  </si>
  <si>
    <t>경기도 평택시 평택로64번길 21-6, 2동 2층 221호</t>
    <phoneticPr fontId="4" type="noConversion"/>
  </si>
  <si>
    <t>2018.12.14</t>
    <phoneticPr fontId="4" type="noConversion"/>
  </si>
  <si>
    <t>2018.12.15</t>
    <phoneticPr fontId="4" type="noConversion"/>
  </si>
  <si>
    <t>마케팅스토리</t>
    <phoneticPr fontId="4" type="noConversion"/>
  </si>
  <si>
    <t>경기도 성남시 분당구 벌말로49번길 14</t>
    <phoneticPr fontId="4" type="noConversion"/>
  </si>
  <si>
    <t>판교25통 홍보 영상 제작</t>
    <phoneticPr fontId="4" type="noConversion"/>
  </si>
  <si>
    <t>2018.12.14</t>
    <phoneticPr fontId="4" type="noConversion"/>
  </si>
  <si>
    <t>2018.12.14 ~ 12.26</t>
    <phoneticPr fontId="4" type="noConversion"/>
  </si>
  <si>
    <t>2018.12.26</t>
    <phoneticPr fontId="4" type="noConversion"/>
  </si>
  <si>
    <t>문화예술 놀다</t>
    <phoneticPr fontId="4" type="noConversion"/>
  </si>
  <si>
    <t>경기도 성남시 수정구 탄천로339번길 28</t>
    <phoneticPr fontId="4" type="noConversion"/>
  </si>
  <si>
    <t>판교공원 생태지도 책자 제작</t>
    <phoneticPr fontId="4" type="noConversion"/>
  </si>
  <si>
    <t>2018.12.18</t>
    <phoneticPr fontId="4" type="noConversion"/>
  </si>
  <si>
    <t>2018.12.18 ~ 12.24</t>
    <phoneticPr fontId="4" type="noConversion"/>
  </si>
  <si>
    <t>이즈플러스</t>
  </si>
  <si>
    <t>서울시 동작구 여의대방로 10가길 27, 404호</t>
    <phoneticPr fontId="4" type="noConversion"/>
  </si>
  <si>
    <t>12월 마음연 행사물품 임차</t>
    <phoneticPr fontId="4" type="noConversion"/>
  </si>
  <si>
    <t>2018.12.18</t>
    <phoneticPr fontId="4" type="noConversion"/>
  </si>
  <si>
    <t>2018.12.22</t>
    <phoneticPr fontId="4" type="noConversion"/>
  </si>
  <si>
    <t>사운드아트</t>
    <phoneticPr fontId="4" type="noConversion"/>
  </si>
  <si>
    <t>경기도 성남시 분당구 동판교로 92 307동 801호</t>
    <phoneticPr fontId="4" type="noConversion"/>
  </si>
  <si>
    <t>2019년 1~3월(1분기) 프로그램 안내지 제작</t>
    <phoneticPr fontId="4" type="noConversion"/>
  </si>
  <si>
    <t>2019년 1~3월(1분기) 프로그램 안내지 제작</t>
    <phoneticPr fontId="4" type="noConversion"/>
  </si>
  <si>
    <t>2018.12.05</t>
    <phoneticPr fontId="4" type="noConversion"/>
  </si>
  <si>
    <t>2018.12.05</t>
    <phoneticPr fontId="4" type="noConversion"/>
  </si>
  <si>
    <t>2018.12.05 ~ 12.14</t>
    <phoneticPr fontId="4" type="noConversion"/>
  </si>
  <si>
    <t>㈜프린트라인</t>
    <phoneticPr fontId="4" type="noConversion"/>
  </si>
  <si>
    <t>신동일</t>
    <phoneticPr fontId="4" type="noConversion"/>
  </si>
  <si>
    <t>경기도 성남시 분당구 성남대로 165, 238호</t>
    <phoneticPr fontId="4" type="noConversion"/>
  </si>
  <si>
    <t>방과후 주말전문체험활동 차량 임차</t>
    <phoneticPr fontId="4" type="noConversion"/>
  </si>
  <si>
    <t>2018.12.07</t>
    <phoneticPr fontId="4" type="noConversion"/>
  </si>
  <si>
    <t>2018.12.08</t>
    <phoneticPr fontId="4" type="noConversion"/>
  </si>
  <si>
    <t>수련관 CCTV 카메라 설치 및 교체</t>
    <phoneticPr fontId="4" type="noConversion"/>
  </si>
  <si>
    <t>2018.12.10</t>
    <phoneticPr fontId="4" type="noConversion"/>
  </si>
  <si>
    <t>2018.12.11 ~ 12.17</t>
    <phoneticPr fontId="4" type="noConversion"/>
  </si>
  <si>
    <t>㈜코리아통신</t>
    <phoneticPr fontId="4" type="noConversion"/>
  </si>
  <si>
    <t>강우용</t>
    <phoneticPr fontId="4" type="noConversion"/>
  </si>
  <si>
    <t>서울시 송파구 송이로34번길 16, 1층 101호</t>
    <phoneticPr fontId="4" type="noConversion"/>
  </si>
  <si>
    <t>산타with네오위즈 차량 임차</t>
    <phoneticPr fontId="4" type="noConversion"/>
  </si>
  <si>
    <t>2018.12.11</t>
    <phoneticPr fontId="4" type="noConversion"/>
  </si>
  <si>
    <t>㈜뉴한솔고속</t>
    <phoneticPr fontId="4" type="noConversion"/>
  </si>
  <si>
    <t>박예숙</t>
    <phoneticPr fontId="4" type="noConversion"/>
  </si>
  <si>
    <t>2018.12.11</t>
    <phoneticPr fontId="4" type="noConversion"/>
  </si>
  <si>
    <t>2018.12.11 ~ 12.19</t>
    <phoneticPr fontId="4" type="noConversion"/>
  </si>
  <si>
    <t>㈜프린트라인</t>
    <phoneticPr fontId="4" type="noConversion"/>
  </si>
  <si>
    <t>신동일</t>
    <phoneticPr fontId="4" type="noConversion"/>
  </si>
  <si>
    <t>경기도 성남시 분당구 성남대로 165, 238호</t>
    <phoneticPr fontId="4" type="noConversion"/>
  </si>
  <si>
    <t>판교25통 홍보 책자 제작</t>
    <phoneticPr fontId="4" type="noConversion"/>
  </si>
  <si>
    <t>2018.12.13</t>
    <phoneticPr fontId="4" type="noConversion"/>
  </si>
  <si>
    <t>2018.12.13 ~ 12.24</t>
    <phoneticPr fontId="4" type="noConversion"/>
  </si>
  <si>
    <t>새한디플러스</t>
    <phoneticPr fontId="4" type="noConversion"/>
  </si>
  <si>
    <t>임은지</t>
    <phoneticPr fontId="4" type="noConversion"/>
  </si>
  <si>
    <t>경기도 성남시 중원구 사기막골로 45번길 14</t>
    <phoneticPr fontId="4" type="noConversion"/>
  </si>
  <si>
    <t>청소년환경페어 홍보물 제작</t>
    <phoneticPr fontId="4" type="noConversion"/>
  </si>
  <si>
    <t>2018.12.14</t>
    <phoneticPr fontId="4" type="noConversion"/>
  </si>
  <si>
    <t>2018.12.14 ~ 12.15</t>
    <phoneticPr fontId="4" type="noConversion"/>
  </si>
  <si>
    <t>지오엠코리아</t>
    <phoneticPr fontId="4" type="noConversion"/>
  </si>
  <si>
    <t>서동혁</t>
    <phoneticPr fontId="4" type="noConversion"/>
  </si>
  <si>
    <t>경기도 성남시 분당구 구미동 192</t>
    <phoneticPr fontId="4" type="noConversion"/>
  </si>
  <si>
    <t>수련관 홍보 물품 제작</t>
    <phoneticPr fontId="4" type="noConversion"/>
  </si>
  <si>
    <t>2018.12.14</t>
    <phoneticPr fontId="4" type="noConversion"/>
  </si>
  <si>
    <t>2018.12.14 ~ 12.19</t>
    <phoneticPr fontId="4" type="noConversion"/>
  </si>
  <si>
    <t>하나기프트판촉물</t>
    <phoneticPr fontId="4" type="noConversion"/>
  </si>
  <si>
    <t>이장욱</t>
    <phoneticPr fontId="4" type="noConversion"/>
  </si>
  <si>
    <t>경기도 평택시 평택로64번길 21-6, 2동 2층 221호</t>
    <phoneticPr fontId="4" type="noConversion"/>
  </si>
  <si>
    <t>청소년환경페어 기자재 임차</t>
    <phoneticPr fontId="4" type="noConversion"/>
  </si>
  <si>
    <t>2018.12.15</t>
    <phoneticPr fontId="4" type="noConversion"/>
  </si>
  <si>
    <t>마케팅스토리</t>
    <phoneticPr fontId="4" type="noConversion"/>
  </si>
  <si>
    <t>강석훈</t>
    <phoneticPr fontId="4" type="noConversion"/>
  </si>
  <si>
    <t>경기도 성남시 분당구 벌말로49번길 14</t>
    <phoneticPr fontId="4" type="noConversion"/>
  </si>
  <si>
    <t>판교25통 홍보 영상 제작</t>
    <phoneticPr fontId="4" type="noConversion"/>
  </si>
  <si>
    <t>2018.12.14 ~ 12.26</t>
    <phoneticPr fontId="4" type="noConversion"/>
  </si>
  <si>
    <t>문화예술 놀다</t>
    <phoneticPr fontId="4" type="noConversion"/>
  </si>
  <si>
    <t>홍진호</t>
    <phoneticPr fontId="4" type="noConversion"/>
  </si>
  <si>
    <t>경기도 성남시 수정구 탄천로339번길 28(사송동)</t>
    <phoneticPr fontId="4" type="noConversion"/>
  </si>
  <si>
    <t>판교공원 생태지도 책자 제작</t>
    <phoneticPr fontId="4" type="noConversion"/>
  </si>
  <si>
    <t>2018.12.18</t>
    <phoneticPr fontId="4" type="noConversion"/>
  </si>
  <si>
    <t>최은선</t>
  </si>
  <si>
    <t>서울시 동작구 여의대방로 10가길 27, 404호</t>
    <phoneticPr fontId="4" type="noConversion"/>
  </si>
  <si>
    <t>2018.12.18</t>
    <phoneticPr fontId="4" type="noConversion"/>
  </si>
  <si>
    <t>12월 마음연 행사물품 임차</t>
    <phoneticPr fontId="4" type="noConversion"/>
  </si>
  <si>
    <t>2018.12.22</t>
    <phoneticPr fontId="4" type="noConversion"/>
  </si>
  <si>
    <t>김현준</t>
  </si>
  <si>
    <t>경기도 성남시 분당구 동판교로 92 307동 801호</t>
    <phoneticPr fontId="4" type="noConversion"/>
  </si>
  <si>
    <t>판교25통 홍보 영상 제작</t>
    <phoneticPr fontId="4" type="noConversion"/>
  </si>
  <si>
    <t>문화예술 놀다</t>
    <phoneticPr fontId="4" type="noConversion"/>
  </si>
  <si>
    <t>2018.12.12</t>
    <phoneticPr fontId="4" type="noConversion"/>
  </si>
  <si>
    <t>2019.1.1 ~ 12.31</t>
    <phoneticPr fontId="4" type="noConversion"/>
  </si>
  <si>
    <t>2019.12.31</t>
    <phoneticPr fontId="4" type="noConversion"/>
  </si>
  <si>
    <t>㈜에스원</t>
    <phoneticPr fontId="4" type="noConversion"/>
  </si>
  <si>
    <t>서울시 중구 세종대로7길</t>
    <phoneticPr fontId="4" type="noConversion"/>
  </si>
  <si>
    <t>2019년 무인경비시스템 연간 계약체결</t>
    <phoneticPr fontId="4" type="noConversion"/>
  </si>
  <si>
    <t>2019년 물품 발주계획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</si>
  <si>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</si>
  <si>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</si>
  <si>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</si>
  <si>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</si>
  <si>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</si>
  <si>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</si>
  <si>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</si>
  <si>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</si>
  <si>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</si>
  <si>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</si>
  <si>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연락처</t>
    <phoneticPr fontId="4" type="noConversion"/>
  </si>
  <si>
    <t>비고</t>
    <phoneticPr fontId="4" type="noConversion"/>
  </si>
  <si>
    <t>청소년 자유시장</t>
    <phoneticPr fontId="4" type="noConversion"/>
  </si>
  <si>
    <t>일반총액</t>
  </si>
  <si>
    <t>a3,3m 등</t>
    <phoneticPr fontId="4" type="noConversion"/>
  </si>
  <si>
    <t>ea</t>
    <phoneticPr fontId="4" type="noConversion"/>
  </si>
  <si>
    <t>염지윤</t>
    <phoneticPr fontId="4" type="noConversion"/>
  </si>
  <si>
    <t>031-729-9635</t>
    <phoneticPr fontId="4" type="noConversion"/>
  </si>
  <si>
    <t>2019년 2분기(4~6월) 프로그램 안내지</t>
    <phoneticPr fontId="4" type="noConversion"/>
  </si>
  <si>
    <t>일반총액</t>
    <phoneticPr fontId="4" type="noConversion"/>
  </si>
  <si>
    <t>일반총액</t>
    <phoneticPr fontId="4" type="noConversion"/>
  </si>
  <si>
    <t>258*358</t>
    <phoneticPr fontId="4" type="noConversion"/>
  </si>
  <si>
    <t>장</t>
    <phoneticPr fontId="4" type="noConversion"/>
  </si>
  <si>
    <t>심혜선</t>
    <phoneticPr fontId="4" type="noConversion"/>
  </si>
  <si>
    <t>031-729-9654</t>
    <phoneticPr fontId="4" type="noConversion"/>
  </si>
  <si>
    <t>판교25통 꿈 네트워크</t>
    <phoneticPr fontId="4" type="noConversion"/>
  </si>
  <si>
    <t>수의단가</t>
  </si>
  <si>
    <t>개</t>
    <phoneticPr fontId="4" type="noConversion"/>
  </si>
  <si>
    <t>이치준</t>
    <phoneticPr fontId="4" type="noConversion"/>
  </si>
  <si>
    <t>031-729-9639</t>
    <phoneticPr fontId="4" type="noConversion"/>
  </si>
  <si>
    <t>031-729-9639</t>
    <phoneticPr fontId="4" type="noConversion"/>
  </si>
  <si>
    <t>이치준</t>
    <phoneticPr fontId="4" type="noConversion"/>
  </si>
  <si>
    <t>청소년 동아리 지원 키보드 구입</t>
    <phoneticPr fontId="4" type="noConversion"/>
  </si>
  <si>
    <t>수의총액</t>
  </si>
  <si>
    <t>대</t>
    <phoneticPr fontId="4" type="noConversion"/>
  </si>
  <si>
    <t>김태중</t>
    <phoneticPr fontId="4" type="noConversion"/>
  </si>
  <si>
    <t>031-729-9636</t>
    <phoneticPr fontId="4" type="noConversion"/>
  </si>
  <si>
    <t>청소년 동아리 지원 엠프 구입</t>
    <phoneticPr fontId="4" type="noConversion"/>
  </si>
  <si>
    <t>청년자립프로젝트『스!드메』 포스터 제작</t>
    <phoneticPr fontId="4" type="noConversion"/>
  </si>
  <si>
    <t>국2절</t>
    <phoneticPr fontId="4" type="noConversion"/>
  </si>
  <si>
    <t>학교단위 목공</t>
    <phoneticPr fontId="4" type="noConversion"/>
  </si>
  <si>
    <t>목재</t>
    <phoneticPr fontId="4" type="noConversion"/>
  </si>
  <si>
    <t>백승찬</t>
    <phoneticPr fontId="4" type="noConversion"/>
  </si>
  <si>
    <t>031-729-9653</t>
    <phoneticPr fontId="4" type="noConversion"/>
  </si>
  <si>
    <t>031-729-9653</t>
    <phoneticPr fontId="4" type="noConversion"/>
  </si>
  <si>
    <t>슈퍼스타 워너비 가요제 포스터 제작</t>
    <phoneticPr fontId="4" type="noConversion"/>
  </si>
  <si>
    <t>목재</t>
    <phoneticPr fontId="4" type="noConversion"/>
  </si>
  <si>
    <t>분당판교청소년수련관</t>
    <phoneticPr fontId="4" type="noConversion"/>
  </si>
  <si>
    <t>백승찬</t>
    <phoneticPr fontId="4" type="noConversion"/>
  </si>
  <si>
    <t>2019년 3분기(7~9월) 프로그램 안내지</t>
    <phoneticPr fontId="4" type="noConversion"/>
  </si>
  <si>
    <t>258*358</t>
  </si>
  <si>
    <t>031-729-9654</t>
  </si>
  <si>
    <t>개</t>
    <phoneticPr fontId="4" type="noConversion"/>
  </si>
  <si>
    <t>백승찬</t>
    <phoneticPr fontId="4" type="noConversion"/>
  </si>
  <si>
    <t>2019년 4분기(10~12월) 프로그램 안내지</t>
    <phoneticPr fontId="4" type="noConversion"/>
  </si>
  <si>
    <t>장</t>
    <phoneticPr fontId="4" type="noConversion"/>
  </si>
  <si>
    <t>학교단위 목공</t>
    <phoneticPr fontId="4" type="noConversion"/>
  </si>
  <si>
    <t>목재</t>
    <phoneticPr fontId="4" type="noConversion"/>
  </si>
  <si>
    <t>부</t>
    <phoneticPr fontId="4" type="noConversion"/>
  </si>
  <si>
    <t>031-729-9639</t>
    <phoneticPr fontId="4" type="noConversion"/>
  </si>
  <si>
    <t>2020년 1분기(1~3월) 프로그램 안내지</t>
    <phoneticPr fontId="4" type="noConversion"/>
  </si>
  <si>
    <t>심혜선</t>
    <phoneticPr fontId="4" type="noConversion"/>
  </si>
  <si>
    <t>2~12</t>
    <phoneticPr fontId="4" type="noConversion"/>
  </si>
  <si>
    <t>청소년 동아리 지원 기자재 구입</t>
    <phoneticPr fontId="4" type="noConversion"/>
  </si>
  <si>
    <t>회</t>
    <phoneticPr fontId="4" type="noConversion"/>
  </si>
  <si>
    <t>김태중</t>
    <phoneticPr fontId="4" type="noConversion"/>
  </si>
  <si>
    <t>031-729-9636</t>
    <phoneticPr fontId="4" type="noConversion"/>
  </si>
  <si>
    <t>3~11</t>
    <phoneticPr fontId="4" type="noConversion"/>
  </si>
  <si>
    <t>청년이『끌』운영물품(문구류) 구입</t>
    <phoneticPr fontId="4" type="noConversion"/>
  </si>
  <si>
    <t>회</t>
    <phoneticPr fontId="4" type="noConversion"/>
  </si>
  <si>
    <t>김태중</t>
    <phoneticPr fontId="4" type="noConversion"/>
  </si>
  <si>
    <t>3~4</t>
    <phoneticPr fontId="4" type="noConversion"/>
  </si>
  <si>
    <t>꿈飛up프로젝트</t>
  </si>
  <si>
    <t>항공권</t>
  </si>
  <si>
    <t>장</t>
  </si>
  <si>
    <t>이성희</t>
  </si>
  <si>
    <t>031-729-9655</t>
  </si>
  <si>
    <t>3~5</t>
  </si>
  <si>
    <t>체재비</t>
    <phoneticPr fontId="4" type="noConversion"/>
  </si>
  <si>
    <t>식</t>
    <phoneticPr fontId="4" type="noConversion"/>
  </si>
  <si>
    <t>4, 6, 10</t>
    <phoneticPr fontId="4" type="noConversion"/>
  </si>
  <si>
    <t>슈퍼스타 워너비 운영물품(문구류) 구입</t>
    <phoneticPr fontId="4" type="noConversion"/>
  </si>
  <si>
    <t>4~11</t>
    <phoneticPr fontId="4" type="noConversion"/>
  </si>
  <si>
    <t>청년자립프로젝트『스!드메』 문구류 구입</t>
    <phoneticPr fontId="4" type="noConversion"/>
  </si>
  <si>
    <t>회</t>
    <phoneticPr fontId="4" type="noConversion"/>
  </si>
  <si>
    <t>6~7</t>
    <phoneticPr fontId="4" type="noConversion"/>
  </si>
  <si>
    <t>연간 행사 보험</t>
  </si>
  <si>
    <t>식</t>
  </si>
  <si>
    <t>현수막(6m*3m)</t>
  </si>
  <si>
    <t>생태안내자양성</t>
    <phoneticPr fontId="4" type="noConversion"/>
  </si>
  <si>
    <t>리플렛 8단</t>
    <phoneticPr fontId="4" type="noConversion"/>
  </si>
  <si>
    <t>손성숙</t>
    <phoneticPr fontId="4" type="noConversion"/>
  </si>
  <si>
    <t>031-729-9631</t>
    <phoneticPr fontId="4" type="noConversion"/>
  </si>
  <si>
    <t xml:space="preserve">지역생태기관연계 함께성장하기 </t>
    <phoneticPr fontId="4" type="noConversion"/>
  </si>
  <si>
    <t>테이블,의자 임차</t>
    <phoneticPr fontId="4" type="noConversion"/>
  </si>
  <si>
    <t>테이블 10, 의자 50</t>
    <phoneticPr fontId="4" type="noConversion"/>
  </si>
  <si>
    <t>조</t>
    <phoneticPr fontId="4" type="noConversion"/>
  </si>
  <si>
    <t>손성숙</t>
    <phoneticPr fontId="4" type="noConversion"/>
  </si>
  <si>
    <t xml:space="preserve">지역생태기관연계 함께성장하기 </t>
    <phoneticPr fontId="4" type="noConversion"/>
  </si>
  <si>
    <t>리플렛, 현수막</t>
    <phoneticPr fontId="4" type="noConversion"/>
  </si>
  <si>
    <t>리플렛 200 
현수막 5</t>
    <phoneticPr fontId="4" type="noConversion"/>
  </si>
  <si>
    <t>부/종</t>
    <phoneticPr fontId="4" type="noConversion"/>
  </si>
  <si>
    <t>031-729-9631</t>
    <phoneticPr fontId="4" type="noConversion"/>
  </si>
  <si>
    <t>2019년 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</si>
  <si>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</si>
  <si>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</si>
  <si>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담당자</t>
    <phoneticPr fontId="4" type="noConversion"/>
  </si>
  <si>
    <t>2층 야외정원 증축을 위한 구조안전진단 용역</t>
    <phoneticPr fontId="4" type="noConversion"/>
  </si>
  <si>
    <t>수의</t>
    <phoneticPr fontId="4" type="noConversion"/>
  </si>
  <si>
    <t>분당판교청소년수련관</t>
    <phoneticPr fontId="4" type="noConversion"/>
  </si>
  <si>
    <t>이선호</t>
    <phoneticPr fontId="4" type="noConversion"/>
  </si>
  <si>
    <t>031-729-9611</t>
    <phoneticPr fontId="4" type="noConversion"/>
  </si>
  <si>
    <t>청소년 자유시장 임차비</t>
    <phoneticPr fontId="4" type="noConversion"/>
  </si>
  <si>
    <t>수의계약</t>
    <phoneticPr fontId="4" type="noConversion"/>
  </si>
  <si>
    <t>염지윤</t>
    <phoneticPr fontId="4" type="noConversion"/>
  </si>
  <si>
    <t>031-729-9635</t>
    <phoneticPr fontId="4" type="noConversion"/>
  </si>
  <si>
    <t>냉동기세관</t>
    <phoneticPr fontId="4" type="noConversion"/>
  </si>
  <si>
    <t>이종섭</t>
    <phoneticPr fontId="4" type="noConversion"/>
  </si>
  <si>
    <t>729-9641</t>
    <phoneticPr fontId="4" type="noConversion"/>
  </si>
  <si>
    <t>전기안전진단</t>
    <phoneticPr fontId="4" type="noConversion"/>
  </si>
  <si>
    <t>하반기 시설물 정기안전점검</t>
    <phoneticPr fontId="4" type="noConversion"/>
  </si>
  <si>
    <t>2층 야외정원 증축을 위한 설계 용역</t>
    <phoneticPr fontId="4" type="noConversion"/>
  </si>
  <si>
    <t>입찰</t>
    <phoneticPr fontId="4" type="noConversion"/>
  </si>
  <si>
    <t>열교환기세관</t>
    <phoneticPr fontId="4" type="noConversion"/>
  </si>
  <si>
    <t>시설물 정밀안전점검</t>
    <phoneticPr fontId="4" type="noConversion"/>
  </si>
  <si>
    <t>판교25통 꿈 네트워크 모바일웹 리뉴얼</t>
    <phoneticPr fontId="4" type="noConversion"/>
  </si>
  <si>
    <t>이치준</t>
    <phoneticPr fontId="4" type="noConversion"/>
  </si>
  <si>
    <t>031-729-9639</t>
    <phoneticPr fontId="4" type="noConversion"/>
  </si>
  <si>
    <t>1~12</t>
    <phoneticPr fontId="4" type="noConversion"/>
  </si>
  <si>
    <t>2019년 방역소독</t>
    <phoneticPr fontId="4" type="noConversion"/>
  </si>
  <si>
    <t>2019년 소방시설 위탁관리</t>
    <phoneticPr fontId="4" type="noConversion"/>
  </si>
  <si>
    <t>2019년 승강기 위탁관리</t>
    <phoneticPr fontId="4" type="noConversion"/>
  </si>
  <si>
    <t>4, 6, 10</t>
    <phoneticPr fontId="4" type="noConversion"/>
  </si>
  <si>
    <t>슈퍼스타 워너비 음향장비 및 무대 임차</t>
    <phoneticPr fontId="4" type="noConversion"/>
  </si>
  <si>
    <t>김태중</t>
    <phoneticPr fontId="4" type="noConversion"/>
  </si>
  <si>
    <t>031-729-9636</t>
    <phoneticPr fontId="4" type="noConversion"/>
  </si>
  <si>
    <t>4~10</t>
    <phoneticPr fontId="4" type="noConversion"/>
  </si>
  <si>
    <t>조경/수목관리</t>
    <phoneticPr fontId="4" type="noConversion"/>
  </si>
  <si>
    <t>5,10</t>
    <phoneticPr fontId="4" type="noConversion"/>
  </si>
  <si>
    <t>물탱크청소</t>
    <phoneticPr fontId="4" type="noConversion"/>
  </si>
  <si>
    <t>6~7</t>
  </si>
  <si>
    <t>꿈飛up프로젝트 차량임차</t>
    <phoneticPr fontId="4" type="noConversion"/>
  </si>
  <si>
    <t>이성희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</si>
  <si>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</si>
  <si>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</si>
  <si>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</si>
  <si>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</si>
  <si>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</si>
  <si>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</si>
  <si>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- 해당사항 없음 -</t>
  </si>
  <si>
    <t>2018.12.12</t>
    <phoneticPr fontId="4" type="noConversion"/>
  </si>
  <si>
    <t>2019.01.01 ~ 12.31</t>
    <phoneticPr fontId="4" type="noConversion"/>
  </si>
  <si>
    <t>㈜에스원</t>
  </si>
  <si>
    <t>2019년 무인경비시스템 연간 계약</t>
    <phoneticPr fontId="4" type="noConversion"/>
  </si>
  <si>
    <t>2019.01.01 ~ 12.31</t>
    <phoneticPr fontId="4" type="noConversion"/>
  </si>
  <si>
    <t>육현표, KIDA KOICHI</t>
  </si>
  <si>
    <t>서울시 중구 세종대로7길 25</t>
    <phoneticPr fontId="4" type="noConversion"/>
  </si>
  <si>
    <t>2019년 정수기, 비데 위탁관리</t>
    <phoneticPr fontId="4" type="noConversion"/>
  </si>
  <si>
    <t>2018.12.28</t>
    <phoneticPr fontId="4" type="noConversion"/>
  </si>
  <si>
    <t>㈜코웨이</t>
  </si>
  <si>
    <t>㈜코웨이</t>
    <phoneticPr fontId="4" type="noConversion"/>
  </si>
  <si>
    <t>충남 공주시 유구읍 유구마곡사로 136-23</t>
    <phoneticPr fontId="4" type="noConversion"/>
  </si>
  <si>
    <t>2019년 정수기, 비데 위탁관리</t>
    <phoneticPr fontId="4" type="noConversion"/>
  </si>
  <si>
    <t>이해선</t>
  </si>
  <si>
    <t>충남 공주시 유구읍 유구마곡사로 136-23</t>
    <phoneticPr fontId="4" type="noConversion"/>
  </si>
  <si>
    <t>2019년 공기청정기 위탁관리</t>
    <phoneticPr fontId="4" type="noConversion"/>
  </si>
  <si>
    <t>2019년 공기청정기 위탁관리</t>
    <phoneticPr fontId="4" type="noConversion"/>
  </si>
  <si>
    <t>2019년 소방시설관리 업무대행 계약</t>
    <phoneticPr fontId="4" type="noConversion"/>
  </si>
  <si>
    <t>2018.12.27</t>
    <phoneticPr fontId="4" type="noConversion"/>
  </si>
  <si>
    <t>성남소방전기㈜</t>
  </si>
  <si>
    <t>성남소방전기㈜</t>
    <phoneticPr fontId="4" type="noConversion"/>
  </si>
  <si>
    <t>경기도 성남시 수정구 공원로339번길 22</t>
    <phoneticPr fontId="4" type="noConversion"/>
  </si>
  <si>
    <t>2019년 소방시설관리 업무대행 계약</t>
    <phoneticPr fontId="4" type="noConversion"/>
  </si>
  <si>
    <t>권형용</t>
  </si>
  <si>
    <t>경기도 성남시 수정구 공원로339번길 22</t>
    <phoneticPr fontId="4" type="noConversion"/>
  </si>
  <si>
    <t>2019년 수련관 승강기 유지보수 계약</t>
    <phoneticPr fontId="4" type="noConversion"/>
  </si>
  <si>
    <t>오티스엘리베이터</t>
  </si>
  <si>
    <t>오티스엘리베이터</t>
    <phoneticPr fontId="4" type="noConversion"/>
  </si>
  <si>
    <t>경기도 성남시 분당구 대왕판교로 373</t>
    <phoneticPr fontId="4" type="noConversion"/>
  </si>
  <si>
    <t>2019년 수련관 승강기 유지보수 계약</t>
    <phoneticPr fontId="4" type="noConversion"/>
  </si>
  <si>
    <t>조익서</t>
  </si>
  <si>
    <t>경기도 성남시 분당구 대왕판교로 373</t>
    <phoneticPr fontId="4" type="noConversion"/>
  </si>
  <si>
    <t>2019년 수영장 승강기 유지보수 계약</t>
    <phoneticPr fontId="4" type="noConversion"/>
  </si>
  <si>
    <t>티센크루프엘리베이터 코리아㈜</t>
  </si>
  <si>
    <t>서울시 강남구 광평로 280, 7층</t>
    <phoneticPr fontId="4" type="noConversion"/>
  </si>
  <si>
    <t>2019년 수영장 승강기 유지보수 계약</t>
    <phoneticPr fontId="4" type="noConversion"/>
  </si>
  <si>
    <t>2018.12.27</t>
    <phoneticPr fontId="4" type="noConversion"/>
  </si>
  <si>
    <t>박양춘</t>
  </si>
  <si>
    <t>2019년 공사 발주계획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</si>
</sst>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%"/>
    <numFmt numFmtId="181" formatCode="#,##0_ ;[Red]\-#,##0\ "/>
    <numFmt numFmtId="182" formatCode="0.0%"/>
    <numFmt numFmtId="183" formatCode="0.000_);[Red]\(0.000\)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9"/>
      <name val="바탕"/>
      <family val="1"/>
      <charset val="129"/>
    </font>
    <font>
      <sz val="9"/>
      <color indexed="8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1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left"/>
    </xf>
    <xf numFmtId="0" fontId="21" fillId="0" borderId="2" xfId="0" applyFont="1" applyBorder="1" applyAlignment="1" applyProtection="1">
      <alignment horizontal="center" vertical="center" shrinkToFit="1"/>
    </xf>
    <xf numFmtId="0" fontId="22" fillId="0" borderId="2" xfId="0" applyFont="1" applyBorder="1" applyAlignment="1" applyProtection="1">
      <alignment horizontal="center" vertical="center" shrinkToFit="1"/>
    </xf>
    <xf numFmtId="4" fontId="21" fillId="0" borderId="2" xfId="0" applyNumberFormat="1" applyFont="1" applyFill="1" applyBorder="1" applyAlignment="1" applyProtection="1">
      <alignment horizontal="center" vertical="center" shrinkToFit="1"/>
    </xf>
    <xf numFmtId="0" fontId="21" fillId="0" borderId="2" xfId="0" applyNumberFormat="1" applyFont="1" applyFill="1" applyBorder="1" applyAlignment="1" applyProtection="1">
      <alignment horizontal="center" vertical="center" wrapText="1" shrinkToFit="1"/>
    </xf>
    <xf numFmtId="180" fontId="21" fillId="0" borderId="2" xfId="0" applyNumberFormat="1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9" fontId="18" fillId="0" borderId="5" xfId="0" applyNumberFormat="1" applyFont="1" applyBorder="1" applyAlignment="1">
      <alignment horizontal="center" vertical="center" shrinkToFit="1"/>
    </xf>
    <xf numFmtId="14" fontId="18" fillId="0" borderId="5" xfId="0" applyNumberFormat="1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7" fillId="2" borderId="9" xfId="0" applyFont="1" applyFill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1" fillId="0" borderId="2" xfId="0" quotePrefix="1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41" fontId="3" fillId="0" borderId="2" xfId="6" applyFont="1" applyFill="1" applyBorder="1" applyAlignment="1">
      <alignment horizontal="center" vertical="center" shrinkToFit="1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3" fillId="0" borderId="2" xfId="1" applyNumberFormat="1" applyFont="1" applyFill="1" applyBorder="1" applyAlignment="1">
      <alignment horizontal="center" vertical="center" shrinkToFit="1"/>
    </xf>
    <xf numFmtId="0" fontId="20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9" fontId="12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11" fillId="0" borderId="2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8" fontId="27" fillId="0" borderId="2" xfId="0" applyNumberFormat="1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left" vertical="center" shrinkToFit="1"/>
    </xf>
    <xf numFmtId="41" fontId="27" fillId="0" borderId="2" xfId="1" applyFont="1" applyFill="1" applyBorder="1" applyAlignment="1">
      <alignment horizontal="right" vertical="center"/>
    </xf>
    <xf numFmtId="41" fontId="27" fillId="0" borderId="2" xfId="1" applyFont="1" applyFill="1" applyBorder="1" applyAlignment="1">
      <alignment horizontal="center" vertical="center"/>
    </xf>
    <xf numFmtId="14" fontId="27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178" fontId="27" fillId="0" borderId="2" xfId="0" applyNumberFormat="1" applyFont="1" applyBorder="1" applyAlignment="1">
      <alignment horizontal="center" vertical="center" shrinkToFit="1"/>
    </xf>
    <xf numFmtId="178" fontId="27" fillId="0" borderId="2" xfId="0" applyNumberFormat="1" applyFont="1" applyFill="1" applyBorder="1" applyAlignment="1">
      <alignment horizontal="center" vertical="center" wrapText="1" shrinkToFit="1"/>
    </xf>
    <xf numFmtId="178" fontId="27" fillId="0" borderId="2" xfId="0" applyNumberFormat="1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3" fontId="18" fillId="0" borderId="5" xfId="0" applyNumberFormat="1" applyFont="1" applyBorder="1" applyAlignment="1">
      <alignment horizontal="center" vertical="center" shrinkToFit="1"/>
    </xf>
    <xf numFmtId="3" fontId="18" fillId="0" borderId="15" xfId="0" applyNumberFormat="1" applyFont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29" fillId="0" borderId="1" xfId="0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right" vertical="center"/>
    </xf>
    <xf numFmtId="0" fontId="27" fillId="2" borderId="2" xfId="0" applyNumberFormat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/>
    </xf>
    <xf numFmtId="41" fontId="27" fillId="2" borderId="2" xfId="1" applyFont="1" applyFill="1" applyBorder="1" applyAlignment="1" applyProtection="1">
      <alignment horizontal="center" vertical="center"/>
    </xf>
    <xf numFmtId="41" fontId="31" fillId="0" borderId="1" xfId="1" applyFont="1" applyFill="1" applyBorder="1" applyAlignment="1" applyProtection="1">
      <alignment horizontal="center" vertical="center"/>
    </xf>
    <xf numFmtId="41" fontId="12" fillId="0" borderId="0" xfId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4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1" fontId="3" fillId="0" borderId="2" xfId="1" applyFont="1" applyBorder="1" applyAlignment="1">
      <alignment horizontal="right" vertical="center"/>
    </xf>
    <xf numFmtId="0" fontId="15" fillId="2" borderId="19" xfId="0" applyFont="1" applyFill="1" applyBorder="1" applyAlignment="1">
      <alignment horizontal="center" vertical="center" wrapText="1"/>
    </xf>
    <xf numFmtId="14" fontId="18" fillId="0" borderId="26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41" fontId="3" fillId="0" borderId="2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/>
    </xf>
    <xf numFmtId="178" fontId="12" fillId="0" borderId="2" xfId="0" quotePrefix="1" applyNumberFormat="1" applyFont="1" applyFill="1" applyBorder="1" applyAlignment="1">
      <alignment horizontal="left" vertical="center" shrinkToFit="1"/>
    </xf>
    <xf numFmtId="178" fontId="12" fillId="0" borderId="2" xfId="0" applyNumberFormat="1" applyFont="1" applyFill="1" applyBorder="1" applyAlignment="1">
      <alignment horizontal="left" vertical="center" wrapText="1" shrinkToFit="1"/>
    </xf>
    <xf numFmtId="49" fontId="12" fillId="2" borderId="2" xfId="0" applyNumberFormat="1" applyFont="1" applyFill="1" applyBorder="1" applyAlignment="1" applyProtection="1">
      <alignment horizontal="center" vertical="center"/>
    </xf>
    <xf numFmtId="178" fontId="27" fillId="0" borderId="2" xfId="0" applyNumberFormat="1" applyFont="1" applyBorder="1" applyAlignment="1">
      <alignment horizontal="center" vertical="center" wrapText="1" shrinkToFit="1"/>
    </xf>
    <xf numFmtId="41" fontId="27" fillId="0" borderId="2" xfId="1" applyFont="1" applyBorder="1" applyAlignment="1">
      <alignment horizontal="center" vertical="center"/>
    </xf>
    <xf numFmtId="41" fontId="12" fillId="0" borderId="2" xfId="1" quotePrefix="1" applyFont="1" applyBorder="1" applyAlignment="1">
      <alignment horizontal="center" vertical="center"/>
    </xf>
    <xf numFmtId="41" fontId="12" fillId="0" borderId="0" xfId="1" applyFont="1" applyFill="1" applyBorder="1" applyAlignment="1" applyProtection="1">
      <alignment horizontal="center"/>
    </xf>
    <xf numFmtId="178" fontId="12" fillId="0" borderId="2" xfId="0" applyNumberFormat="1" applyFont="1" applyFill="1" applyBorder="1" applyAlignment="1">
      <alignment horizontal="left" vertical="center" shrinkToFit="1"/>
    </xf>
    <xf numFmtId="178" fontId="12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41" fontId="11" fillId="0" borderId="2" xfId="1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4" fontId="32" fillId="0" borderId="2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1" fontId="0" fillId="0" borderId="0" xfId="0" applyNumberFormat="1" applyFont="1"/>
    <xf numFmtId="0" fontId="12" fillId="0" borderId="2" xfId="0" applyNumberFormat="1" applyFont="1" applyFill="1" applyBorder="1" applyAlignment="1" applyProtection="1">
      <alignment vertical="center"/>
    </xf>
    <xf numFmtId="41" fontId="12" fillId="0" borderId="2" xfId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left"/>
    </xf>
    <xf numFmtId="0" fontId="27" fillId="0" borderId="2" xfId="0" quotePrefix="1" applyFont="1" applyFill="1" applyBorder="1" applyAlignment="1">
      <alignment vertical="center" wrapText="1" shrinkToFit="1"/>
    </xf>
    <xf numFmtId="0" fontId="27" fillId="0" borderId="2" xfId="0" quotePrefix="1" applyFont="1" applyFill="1" applyBorder="1" applyAlignment="1">
      <alignment horizontal="center" vertical="center" shrinkToFit="1"/>
    </xf>
    <xf numFmtId="181" fontId="27" fillId="0" borderId="2" xfId="0" applyNumberFormat="1" applyFont="1" applyFill="1" applyBorder="1" applyAlignment="1">
      <alignment horizontal="right" vertical="center" shrinkToFit="1"/>
    </xf>
    <xf numFmtId="41" fontId="12" fillId="0" borderId="2" xfId="1" applyFont="1" applyFill="1" applyBorder="1" applyAlignment="1" applyProtection="1"/>
    <xf numFmtId="0" fontId="12" fillId="0" borderId="2" xfId="0" applyNumberFormat="1" applyFont="1" applyFill="1" applyBorder="1" applyAlignment="1" applyProtection="1"/>
    <xf numFmtId="0" fontId="27" fillId="0" borderId="2" xfId="0" quotePrefix="1" applyFont="1" applyFill="1" applyBorder="1" applyAlignment="1">
      <alignment vertical="center" shrinkToFit="1"/>
    </xf>
    <xf numFmtId="0" fontId="27" fillId="0" borderId="2" xfId="0" applyFont="1" applyFill="1" applyBorder="1" applyAlignment="1">
      <alignment horizontal="center" vertical="center" shrinkToFit="1"/>
    </xf>
    <xf numFmtId="181" fontId="27" fillId="0" borderId="2" xfId="1" applyNumberFormat="1" applyFont="1" applyFill="1" applyBorder="1" applyAlignment="1">
      <alignment horizontal="right" vertical="center" shrinkToFit="1"/>
    </xf>
    <xf numFmtId="0" fontId="27" fillId="0" borderId="2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center" vertical="center" shrinkToFit="1"/>
    </xf>
    <xf numFmtId="181" fontId="12" fillId="0" borderId="2" xfId="1" applyNumberFormat="1" applyFont="1" applyFill="1" applyBorder="1" applyAlignment="1">
      <alignment horizontal="right" vertical="center" shrinkToFit="1"/>
    </xf>
    <xf numFmtId="0" fontId="27" fillId="0" borderId="2" xfId="0" applyFont="1" applyFill="1" applyBorder="1" applyAlignment="1">
      <alignment vertical="center" shrinkToFit="1"/>
    </xf>
    <xf numFmtId="0" fontId="15" fillId="0" borderId="15" xfId="0" quotePrefix="1" applyFont="1" applyBorder="1" applyAlignment="1">
      <alignment horizontal="center" vertical="center" shrinkToFit="1"/>
    </xf>
    <xf numFmtId="182" fontId="18" fillId="0" borderId="5" xfId="0" applyNumberFormat="1" applyFont="1" applyBorder="1" applyAlignment="1">
      <alignment horizontal="center" vertical="center" shrinkToFit="1"/>
    </xf>
    <xf numFmtId="0" fontId="15" fillId="0" borderId="5" xfId="0" quotePrefix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1" fontId="3" fillId="0" borderId="2" xfId="1" applyFont="1" applyFill="1" applyBorder="1" applyAlignment="1">
      <alignment horizontal="right" vertical="center"/>
    </xf>
    <xf numFmtId="41" fontId="3" fillId="0" borderId="2" xfId="6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 wrapText="1"/>
    </xf>
    <xf numFmtId="183" fontId="20" fillId="3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41" fontId="20" fillId="4" borderId="2" xfId="1" applyFont="1" applyFill="1" applyBorder="1" applyAlignment="1">
      <alignment horizontal="center" vertical="center" wrapText="1"/>
    </xf>
    <xf numFmtId="0" fontId="0" fillId="0" borderId="2" xfId="0" applyBorder="1"/>
    <xf numFmtId="0" fontId="20" fillId="3" borderId="36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5" fillId="0" borderId="40" xfId="0" quotePrefix="1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38" fontId="3" fillId="0" borderId="40" xfId="4" applyNumberFormat="1" applyFont="1" applyBorder="1">
      <alignment vertical="center"/>
    </xf>
    <xf numFmtId="38" fontId="3" fillId="0" borderId="40" xfId="4" applyNumberFormat="1" applyFont="1" applyBorder="1" applyAlignment="1">
      <alignment horizontal="right" vertical="center"/>
    </xf>
    <xf numFmtId="0" fontId="3" fillId="0" borderId="41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shrinkToFit="1"/>
    </xf>
    <xf numFmtId="0" fontId="18" fillId="0" borderId="12" xfId="0" applyFont="1" applyBorder="1" applyAlignment="1">
      <alignment horizontal="left" vertical="center" shrinkToFit="1"/>
    </xf>
    <xf numFmtId="0" fontId="18" fillId="0" borderId="17" xfId="0" applyFont="1" applyBorder="1" applyAlignment="1">
      <alignment horizontal="left" vertical="center" shrinkToFit="1"/>
    </xf>
    <xf numFmtId="0" fontId="18" fillId="0" borderId="11" xfId="0" quotePrefix="1" applyFont="1" applyBorder="1" applyAlignment="1">
      <alignment horizontal="left" vertical="center" shrinkToFit="1"/>
    </xf>
    <xf numFmtId="0" fontId="15" fillId="0" borderId="26" xfId="0" applyFont="1" applyBorder="1" applyAlignment="1">
      <alignment horizontal="justify" vertical="center" wrapText="1"/>
    </xf>
    <xf numFmtId="0" fontId="15" fillId="0" borderId="27" xfId="0" applyFont="1" applyBorder="1" applyAlignment="1">
      <alignment horizontal="justify" vertical="center" wrapText="1"/>
    </xf>
    <xf numFmtId="0" fontId="15" fillId="0" borderId="28" xfId="0" applyFont="1" applyBorder="1" applyAlignment="1">
      <alignment horizontal="justify" vertical="center"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11" xfId="0" quotePrefix="1" applyFont="1" applyBorder="1" applyAlignment="1">
      <alignment horizontal="justify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abSelected="1" zoomScale="85" zoomScaleNormal="85" workbookViewId="0">
      <selection activeCell="H10" sqref="H10"/>
    </sheetView>
  </sheetViews>
  <sheetFormatPr defaultRowHeight="13.5" x14ac:dyDescent="0.15"/>
  <cols>
    <col min="1" max="1" width="8.6640625" style="92" customWidth="1"/>
    <col min="2" max="2" width="8.77734375" style="92" customWidth="1"/>
    <col min="3" max="3" width="29.21875" style="92" customWidth="1"/>
    <col min="4" max="4" width="10.88671875" style="92" customWidth="1"/>
    <col min="5" max="7" width="12.44140625" style="92" customWidth="1"/>
    <col min="8" max="8" width="10.44140625" style="49" customWidth="1"/>
    <col min="9" max="9" width="17.6640625" style="92" customWidth="1"/>
    <col min="10" max="10" width="8.88671875" style="20"/>
    <col min="11" max="11" width="11.6640625" style="21" customWidth="1"/>
    <col min="12" max="12" width="6.6640625" style="20" customWidth="1"/>
    <col min="13" max="16384" width="8.88671875" style="92"/>
  </cols>
  <sheetData>
    <row r="1" spans="1:12" ht="25.5" x14ac:dyDescent="0.15">
      <c r="A1" s="183" t="s">
        <v>305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25.5" x14ac:dyDescent="0.15">
      <c r="A2" s="184" t="s">
        <v>306</v>
      </c>
      <c r="B2" s="184"/>
      <c r="C2" s="184"/>
      <c r="D2" s="161"/>
      <c r="E2" s="161"/>
      <c r="F2" s="161"/>
      <c r="G2" s="161"/>
      <c r="H2" s="47"/>
      <c r="I2" s="161"/>
      <c r="J2" s="161"/>
      <c r="K2" s="161"/>
      <c r="L2" s="161"/>
    </row>
    <row r="3" spans="1:12" ht="24.75" customHeight="1" x14ac:dyDescent="0.15">
      <c r="A3" s="37" t="s">
        <v>307</v>
      </c>
      <c r="B3" s="37" t="s">
        <v>308</v>
      </c>
      <c r="C3" s="37" t="s">
        <v>309</v>
      </c>
      <c r="D3" s="37" t="s">
        <v>310</v>
      </c>
      <c r="E3" s="37" t="s">
        <v>311</v>
      </c>
      <c r="F3" s="37" t="s">
        <v>312</v>
      </c>
      <c r="G3" s="37" t="s">
        <v>313</v>
      </c>
      <c r="H3" s="48" t="s">
        <v>314</v>
      </c>
      <c r="I3" s="38" t="s">
        <v>315</v>
      </c>
      <c r="J3" s="38" t="s">
        <v>46</v>
      </c>
      <c r="K3" s="38" t="s">
        <v>316</v>
      </c>
      <c r="L3" s="38" t="s">
        <v>317</v>
      </c>
    </row>
    <row r="4" spans="1:12" ht="24.95" customHeight="1" x14ac:dyDescent="0.15">
      <c r="A4" s="93">
        <v>2019</v>
      </c>
      <c r="B4" s="93">
        <v>3</v>
      </c>
      <c r="C4" s="93" t="s">
        <v>324</v>
      </c>
      <c r="D4" s="93" t="s">
        <v>326</v>
      </c>
      <c r="E4" s="94" t="s">
        <v>327</v>
      </c>
      <c r="F4" s="55">
        <v>4000</v>
      </c>
      <c r="G4" s="52" t="s">
        <v>328</v>
      </c>
      <c r="H4" s="97">
        <v>1200</v>
      </c>
      <c r="I4" s="95" t="s">
        <v>306</v>
      </c>
      <c r="J4" s="95" t="s">
        <v>329</v>
      </c>
      <c r="K4" s="95" t="s">
        <v>330</v>
      </c>
      <c r="L4" s="46"/>
    </row>
    <row r="5" spans="1:12" ht="24.95" customHeight="1" x14ac:dyDescent="0.15">
      <c r="A5" s="93">
        <v>2019</v>
      </c>
      <c r="B5" s="93">
        <v>3</v>
      </c>
      <c r="C5" s="93" t="s">
        <v>318</v>
      </c>
      <c r="D5" s="93" t="s">
        <v>319</v>
      </c>
      <c r="E5" s="94" t="s">
        <v>320</v>
      </c>
      <c r="F5" s="55">
        <v>2000</v>
      </c>
      <c r="G5" s="52" t="s">
        <v>321</v>
      </c>
      <c r="H5" s="97">
        <v>1200</v>
      </c>
      <c r="I5" s="95" t="s">
        <v>306</v>
      </c>
      <c r="J5" s="95" t="s">
        <v>322</v>
      </c>
      <c r="K5" s="95" t="s">
        <v>323</v>
      </c>
      <c r="L5" s="46"/>
    </row>
    <row r="6" spans="1:12" ht="24.95" customHeight="1" x14ac:dyDescent="0.15">
      <c r="A6" s="93">
        <v>2019</v>
      </c>
      <c r="B6" s="93">
        <v>3</v>
      </c>
      <c r="C6" s="93" t="s">
        <v>331</v>
      </c>
      <c r="D6" s="93" t="s">
        <v>332</v>
      </c>
      <c r="E6" s="94"/>
      <c r="F6" s="163">
        <v>200</v>
      </c>
      <c r="G6" s="52" t="s">
        <v>333</v>
      </c>
      <c r="H6" s="97">
        <v>800</v>
      </c>
      <c r="I6" s="95" t="s">
        <v>306</v>
      </c>
      <c r="J6" s="95" t="s">
        <v>334</v>
      </c>
      <c r="K6" s="95" t="s">
        <v>336</v>
      </c>
      <c r="L6" s="127"/>
    </row>
    <row r="7" spans="1:12" ht="24.95" customHeight="1" x14ac:dyDescent="0.15">
      <c r="A7" s="93">
        <v>2019</v>
      </c>
      <c r="B7" s="93">
        <v>3</v>
      </c>
      <c r="C7" s="93" t="s">
        <v>331</v>
      </c>
      <c r="D7" s="93" t="s">
        <v>332</v>
      </c>
      <c r="E7" s="94"/>
      <c r="F7" s="163">
        <v>150</v>
      </c>
      <c r="G7" s="52" t="s">
        <v>328</v>
      </c>
      <c r="H7" s="97">
        <v>300</v>
      </c>
      <c r="I7" s="95" t="s">
        <v>306</v>
      </c>
      <c r="J7" s="95" t="s">
        <v>337</v>
      </c>
      <c r="K7" s="95" t="s">
        <v>336</v>
      </c>
      <c r="L7" s="127"/>
    </row>
    <row r="8" spans="1:12" ht="24.95" customHeight="1" x14ac:dyDescent="0.15">
      <c r="A8" s="93">
        <v>2019</v>
      </c>
      <c r="B8" s="93">
        <v>3</v>
      </c>
      <c r="C8" s="93" t="s">
        <v>338</v>
      </c>
      <c r="D8" s="93" t="s">
        <v>339</v>
      </c>
      <c r="E8" s="94"/>
      <c r="F8" s="163">
        <v>1</v>
      </c>
      <c r="G8" s="52" t="s">
        <v>340</v>
      </c>
      <c r="H8" s="97">
        <v>1000</v>
      </c>
      <c r="I8" s="95" t="s">
        <v>306</v>
      </c>
      <c r="J8" s="95" t="s">
        <v>341</v>
      </c>
      <c r="K8" s="95" t="s">
        <v>342</v>
      </c>
      <c r="L8" s="127"/>
    </row>
    <row r="9" spans="1:12" ht="24.95" customHeight="1" x14ac:dyDescent="0.15">
      <c r="A9" s="93">
        <v>2019</v>
      </c>
      <c r="B9" s="93">
        <v>3</v>
      </c>
      <c r="C9" s="127" t="s">
        <v>343</v>
      </c>
      <c r="D9" s="127" t="s">
        <v>339</v>
      </c>
      <c r="E9" s="164"/>
      <c r="F9" s="163">
        <v>1</v>
      </c>
      <c r="G9" s="52" t="s">
        <v>340</v>
      </c>
      <c r="H9" s="165">
        <v>500</v>
      </c>
      <c r="I9" s="95" t="s">
        <v>77</v>
      </c>
      <c r="J9" s="95" t="s">
        <v>341</v>
      </c>
      <c r="K9" s="95" t="s">
        <v>342</v>
      </c>
      <c r="L9" s="127"/>
    </row>
    <row r="10" spans="1:12" ht="24.95" customHeight="1" x14ac:dyDescent="0.15">
      <c r="A10" s="93">
        <v>2019</v>
      </c>
      <c r="B10" s="93">
        <v>3</v>
      </c>
      <c r="C10" s="93" t="s">
        <v>344</v>
      </c>
      <c r="D10" s="93" t="s">
        <v>339</v>
      </c>
      <c r="E10" s="94" t="s">
        <v>345</v>
      </c>
      <c r="F10" s="55">
        <v>200</v>
      </c>
      <c r="G10" s="52" t="s">
        <v>328</v>
      </c>
      <c r="H10" s="97">
        <v>500</v>
      </c>
      <c r="I10" s="95" t="s">
        <v>306</v>
      </c>
      <c r="J10" s="95" t="s">
        <v>341</v>
      </c>
      <c r="K10" s="95" t="s">
        <v>342</v>
      </c>
      <c r="L10" s="127"/>
    </row>
    <row r="11" spans="1:12" ht="24.95" customHeight="1" x14ac:dyDescent="0.15">
      <c r="A11" s="93">
        <v>2019</v>
      </c>
      <c r="B11" s="93">
        <v>4</v>
      </c>
      <c r="C11" s="93" t="s">
        <v>346</v>
      </c>
      <c r="D11" s="93" t="s">
        <v>319</v>
      </c>
      <c r="E11" s="94" t="s">
        <v>347</v>
      </c>
      <c r="F11" s="55">
        <v>255</v>
      </c>
      <c r="G11" s="52" t="s">
        <v>333</v>
      </c>
      <c r="H11" s="97">
        <v>3500</v>
      </c>
      <c r="I11" s="95" t="s">
        <v>306</v>
      </c>
      <c r="J11" s="95" t="s">
        <v>348</v>
      </c>
      <c r="K11" s="95" t="s">
        <v>350</v>
      </c>
      <c r="L11" s="46"/>
    </row>
    <row r="12" spans="1:12" ht="24.95" customHeight="1" x14ac:dyDescent="0.15">
      <c r="A12" s="93">
        <v>2019</v>
      </c>
      <c r="B12" s="93">
        <v>4</v>
      </c>
      <c r="C12" s="93" t="s">
        <v>351</v>
      </c>
      <c r="D12" s="93" t="s">
        <v>339</v>
      </c>
      <c r="E12" s="94" t="s">
        <v>345</v>
      </c>
      <c r="F12" s="55">
        <v>200</v>
      </c>
      <c r="G12" s="52" t="s">
        <v>328</v>
      </c>
      <c r="H12" s="97">
        <v>500</v>
      </c>
      <c r="I12" s="95" t="s">
        <v>306</v>
      </c>
      <c r="J12" s="95" t="s">
        <v>341</v>
      </c>
      <c r="K12" s="95" t="s">
        <v>342</v>
      </c>
      <c r="L12" s="46"/>
    </row>
    <row r="13" spans="1:12" ht="24.95" customHeight="1" x14ac:dyDescent="0.15">
      <c r="A13" s="93">
        <v>2019</v>
      </c>
      <c r="B13" s="93">
        <v>5</v>
      </c>
      <c r="C13" s="93" t="s">
        <v>346</v>
      </c>
      <c r="D13" s="93" t="s">
        <v>319</v>
      </c>
      <c r="E13" s="94" t="s">
        <v>347</v>
      </c>
      <c r="F13" s="55">
        <v>204</v>
      </c>
      <c r="G13" s="52" t="s">
        <v>333</v>
      </c>
      <c r="H13" s="97">
        <v>2800</v>
      </c>
      <c r="I13" s="95" t="s">
        <v>353</v>
      </c>
      <c r="J13" s="95" t="s">
        <v>354</v>
      </c>
      <c r="K13" s="95" t="s">
        <v>350</v>
      </c>
      <c r="L13" s="46"/>
    </row>
    <row r="14" spans="1:12" ht="24.95" customHeight="1" x14ac:dyDescent="0.15">
      <c r="A14" s="93">
        <v>2019</v>
      </c>
      <c r="B14" s="93">
        <v>6</v>
      </c>
      <c r="C14" s="93" t="s">
        <v>355</v>
      </c>
      <c r="D14" s="93" t="s">
        <v>325</v>
      </c>
      <c r="E14" s="94" t="s">
        <v>356</v>
      </c>
      <c r="F14" s="55">
        <v>4000</v>
      </c>
      <c r="G14" s="52" t="s">
        <v>328</v>
      </c>
      <c r="H14" s="97">
        <v>1200</v>
      </c>
      <c r="I14" s="95" t="s">
        <v>77</v>
      </c>
      <c r="J14" s="95" t="s">
        <v>329</v>
      </c>
      <c r="K14" s="95" t="s">
        <v>357</v>
      </c>
      <c r="L14" s="46"/>
    </row>
    <row r="15" spans="1:12" ht="24.95" customHeight="1" x14ac:dyDescent="0.15">
      <c r="A15" s="93">
        <v>2019</v>
      </c>
      <c r="B15" s="93">
        <v>6</v>
      </c>
      <c r="C15" s="93" t="s">
        <v>346</v>
      </c>
      <c r="D15" s="93" t="s">
        <v>319</v>
      </c>
      <c r="E15" s="94" t="s">
        <v>352</v>
      </c>
      <c r="F15" s="163">
        <v>153</v>
      </c>
      <c r="G15" s="52" t="s">
        <v>358</v>
      </c>
      <c r="H15" s="97">
        <v>2100</v>
      </c>
      <c r="I15" s="95" t="s">
        <v>306</v>
      </c>
      <c r="J15" s="95" t="s">
        <v>354</v>
      </c>
      <c r="K15" s="95" t="s">
        <v>349</v>
      </c>
      <c r="L15" s="127"/>
    </row>
    <row r="16" spans="1:12" ht="24.95" customHeight="1" x14ac:dyDescent="0.15">
      <c r="A16" s="93">
        <v>2019</v>
      </c>
      <c r="B16" s="93">
        <v>7</v>
      </c>
      <c r="C16" s="93" t="s">
        <v>346</v>
      </c>
      <c r="D16" s="93" t="s">
        <v>319</v>
      </c>
      <c r="E16" s="94" t="s">
        <v>347</v>
      </c>
      <c r="F16" s="163">
        <v>51</v>
      </c>
      <c r="G16" s="52" t="s">
        <v>333</v>
      </c>
      <c r="H16" s="97">
        <v>700</v>
      </c>
      <c r="I16" s="95" t="s">
        <v>306</v>
      </c>
      <c r="J16" s="95" t="s">
        <v>354</v>
      </c>
      <c r="K16" s="95" t="s">
        <v>350</v>
      </c>
      <c r="L16" s="127"/>
    </row>
    <row r="17" spans="1:12" ht="24.95" customHeight="1" x14ac:dyDescent="0.15">
      <c r="A17" s="93">
        <v>2019</v>
      </c>
      <c r="B17" s="93">
        <v>8</v>
      </c>
      <c r="C17" s="93" t="s">
        <v>346</v>
      </c>
      <c r="D17" s="93" t="s">
        <v>319</v>
      </c>
      <c r="E17" s="94" t="s">
        <v>347</v>
      </c>
      <c r="F17" s="163">
        <v>221</v>
      </c>
      <c r="G17" s="52" t="s">
        <v>333</v>
      </c>
      <c r="H17" s="165">
        <v>3100</v>
      </c>
      <c r="I17" s="95" t="s">
        <v>77</v>
      </c>
      <c r="J17" s="95" t="s">
        <v>359</v>
      </c>
      <c r="K17" s="95" t="s">
        <v>350</v>
      </c>
      <c r="L17" s="127"/>
    </row>
    <row r="18" spans="1:12" ht="24.95" customHeight="1" x14ac:dyDescent="0.15">
      <c r="A18" s="93">
        <v>2019</v>
      </c>
      <c r="B18" s="93">
        <v>9</v>
      </c>
      <c r="C18" s="93" t="s">
        <v>360</v>
      </c>
      <c r="D18" s="93" t="s">
        <v>326</v>
      </c>
      <c r="E18" s="94" t="s">
        <v>356</v>
      </c>
      <c r="F18" s="163">
        <v>4000</v>
      </c>
      <c r="G18" s="52" t="s">
        <v>361</v>
      </c>
      <c r="H18" s="97">
        <v>1200</v>
      </c>
      <c r="I18" s="95" t="s">
        <v>353</v>
      </c>
      <c r="J18" s="95" t="s">
        <v>329</v>
      </c>
      <c r="K18" s="95" t="s">
        <v>357</v>
      </c>
      <c r="L18" s="127"/>
    </row>
    <row r="19" spans="1:12" ht="24.95" customHeight="1" x14ac:dyDescent="0.15">
      <c r="A19" s="93">
        <v>2019</v>
      </c>
      <c r="B19" s="93">
        <v>9</v>
      </c>
      <c r="C19" s="93" t="s">
        <v>362</v>
      </c>
      <c r="D19" s="93" t="s">
        <v>319</v>
      </c>
      <c r="E19" s="94" t="s">
        <v>363</v>
      </c>
      <c r="F19" s="163">
        <v>238</v>
      </c>
      <c r="G19" s="52" t="s">
        <v>333</v>
      </c>
      <c r="H19" s="165">
        <v>3300</v>
      </c>
      <c r="I19" s="95" t="s">
        <v>353</v>
      </c>
      <c r="J19" s="95" t="s">
        <v>354</v>
      </c>
      <c r="K19" s="95" t="s">
        <v>350</v>
      </c>
      <c r="L19" s="127"/>
    </row>
    <row r="20" spans="1:12" ht="24.95" customHeight="1" x14ac:dyDescent="0.15">
      <c r="A20" s="93">
        <v>2019</v>
      </c>
      <c r="B20" s="93">
        <v>10</v>
      </c>
      <c r="C20" s="93" t="s">
        <v>331</v>
      </c>
      <c r="D20" s="93" t="s">
        <v>332</v>
      </c>
      <c r="E20" s="94"/>
      <c r="F20" s="55">
        <v>3000</v>
      </c>
      <c r="G20" s="52" t="s">
        <v>364</v>
      </c>
      <c r="H20" s="97">
        <v>1500</v>
      </c>
      <c r="I20" s="95" t="s">
        <v>353</v>
      </c>
      <c r="J20" s="95" t="s">
        <v>337</v>
      </c>
      <c r="K20" s="95" t="s">
        <v>335</v>
      </c>
      <c r="L20" s="46"/>
    </row>
    <row r="21" spans="1:12" ht="24.95" customHeight="1" x14ac:dyDescent="0.15">
      <c r="A21" s="93">
        <v>2019</v>
      </c>
      <c r="B21" s="93">
        <v>10</v>
      </c>
      <c r="C21" s="93" t="s">
        <v>331</v>
      </c>
      <c r="D21" s="93" t="s">
        <v>332</v>
      </c>
      <c r="E21" s="94"/>
      <c r="F21" s="55">
        <v>50</v>
      </c>
      <c r="G21" s="52" t="s">
        <v>328</v>
      </c>
      <c r="H21" s="97">
        <v>1500</v>
      </c>
      <c r="I21" s="95" t="s">
        <v>353</v>
      </c>
      <c r="J21" s="95" t="s">
        <v>337</v>
      </c>
      <c r="K21" s="95" t="s">
        <v>365</v>
      </c>
      <c r="L21" s="46"/>
    </row>
    <row r="22" spans="1:12" ht="24.95" customHeight="1" x14ac:dyDescent="0.15">
      <c r="A22" s="93">
        <v>2019</v>
      </c>
      <c r="B22" s="93">
        <v>12</v>
      </c>
      <c r="C22" s="93" t="s">
        <v>366</v>
      </c>
      <c r="D22" s="93" t="s">
        <v>326</v>
      </c>
      <c r="E22" s="94" t="s">
        <v>356</v>
      </c>
      <c r="F22" s="163">
        <v>4000</v>
      </c>
      <c r="G22" s="52" t="s">
        <v>328</v>
      </c>
      <c r="H22" s="97">
        <v>1200</v>
      </c>
      <c r="I22" s="95" t="s">
        <v>353</v>
      </c>
      <c r="J22" s="95" t="s">
        <v>367</v>
      </c>
      <c r="K22" s="95" t="s">
        <v>357</v>
      </c>
      <c r="L22" s="127"/>
    </row>
    <row r="23" spans="1:12" ht="24.75" customHeight="1" x14ac:dyDescent="0.15">
      <c r="A23" s="93">
        <v>2019</v>
      </c>
      <c r="B23" s="93" t="s">
        <v>368</v>
      </c>
      <c r="C23" s="127" t="s">
        <v>369</v>
      </c>
      <c r="D23" s="127" t="s">
        <v>339</v>
      </c>
      <c r="E23" s="164"/>
      <c r="F23" s="163">
        <v>10</v>
      </c>
      <c r="G23" s="166" t="s">
        <v>370</v>
      </c>
      <c r="H23" s="165">
        <v>1500</v>
      </c>
      <c r="I23" s="95" t="s">
        <v>306</v>
      </c>
      <c r="J23" s="95" t="s">
        <v>371</v>
      </c>
      <c r="K23" s="95" t="s">
        <v>372</v>
      </c>
      <c r="L23" s="127"/>
    </row>
    <row r="24" spans="1:12" ht="24.75" customHeight="1" x14ac:dyDescent="0.15">
      <c r="A24" s="93">
        <v>2019</v>
      </c>
      <c r="B24" s="93" t="s">
        <v>373</v>
      </c>
      <c r="C24" s="93" t="s">
        <v>374</v>
      </c>
      <c r="D24" s="93" t="s">
        <v>339</v>
      </c>
      <c r="E24" s="94"/>
      <c r="F24" s="163">
        <v>7</v>
      </c>
      <c r="G24" s="52" t="s">
        <v>375</v>
      </c>
      <c r="H24" s="97">
        <v>600</v>
      </c>
      <c r="I24" s="95" t="s">
        <v>306</v>
      </c>
      <c r="J24" s="95" t="s">
        <v>376</v>
      </c>
      <c r="K24" s="95" t="s">
        <v>372</v>
      </c>
      <c r="L24" s="127"/>
    </row>
    <row r="25" spans="1:12" ht="24.75" customHeight="1" x14ac:dyDescent="0.15">
      <c r="A25" s="93">
        <v>2019</v>
      </c>
      <c r="B25" s="93" t="s">
        <v>377</v>
      </c>
      <c r="C25" s="93" t="s">
        <v>378</v>
      </c>
      <c r="D25" s="93" t="s">
        <v>339</v>
      </c>
      <c r="E25" s="94" t="s">
        <v>379</v>
      </c>
      <c r="F25" s="55">
        <v>3</v>
      </c>
      <c r="G25" s="52" t="s">
        <v>380</v>
      </c>
      <c r="H25" s="97">
        <v>5400</v>
      </c>
      <c r="I25" s="95" t="s">
        <v>353</v>
      </c>
      <c r="J25" s="95" t="s">
        <v>381</v>
      </c>
      <c r="K25" s="95" t="s">
        <v>382</v>
      </c>
      <c r="L25" s="46"/>
    </row>
    <row r="26" spans="1:12" ht="24.75" customHeight="1" x14ac:dyDescent="0.15">
      <c r="A26" s="93">
        <v>2019</v>
      </c>
      <c r="B26" s="93" t="s">
        <v>383</v>
      </c>
      <c r="C26" s="93" t="s">
        <v>378</v>
      </c>
      <c r="D26" s="93" t="s">
        <v>339</v>
      </c>
      <c r="E26" s="94" t="s">
        <v>384</v>
      </c>
      <c r="F26" s="55">
        <v>3</v>
      </c>
      <c r="G26" s="52" t="s">
        <v>385</v>
      </c>
      <c r="H26" s="97">
        <v>7500</v>
      </c>
      <c r="I26" s="95" t="s">
        <v>353</v>
      </c>
      <c r="J26" s="95" t="s">
        <v>381</v>
      </c>
      <c r="K26" s="95" t="s">
        <v>382</v>
      </c>
      <c r="L26" s="46"/>
    </row>
    <row r="27" spans="1:12" ht="24.75" customHeight="1" x14ac:dyDescent="0.15">
      <c r="A27" s="93">
        <v>2019</v>
      </c>
      <c r="B27" s="93" t="s">
        <v>386</v>
      </c>
      <c r="C27" s="93" t="s">
        <v>387</v>
      </c>
      <c r="D27" s="93" t="s">
        <v>339</v>
      </c>
      <c r="E27" s="94"/>
      <c r="F27" s="55">
        <v>20</v>
      </c>
      <c r="G27" s="52" t="s">
        <v>358</v>
      </c>
      <c r="H27" s="97">
        <v>500</v>
      </c>
      <c r="I27" s="95" t="s">
        <v>353</v>
      </c>
      <c r="J27" s="95" t="s">
        <v>341</v>
      </c>
      <c r="K27" s="95" t="s">
        <v>372</v>
      </c>
      <c r="L27" s="46"/>
    </row>
    <row r="28" spans="1:12" ht="24.75" customHeight="1" x14ac:dyDescent="0.15">
      <c r="A28" s="93">
        <v>2019</v>
      </c>
      <c r="B28" s="93" t="s">
        <v>388</v>
      </c>
      <c r="C28" s="93" t="s">
        <v>389</v>
      </c>
      <c r="D28" s="93" t="s">
        <v>339</v>
      </c>
      <c r="E28" s="94"/>
      <c r="F28" s="55">
        <v>5</v>
      </c>
      <c r="G28" s="52" t="s">
        <v>390</v>
      </c>
      <c r="H28" s="97">
        <v>500</v>
      </c>
      <c r="I28" s="95" t="s">
        <v>353</v>
      </c>
      <c r="J28" s="95" t="s">
        <v>376</v>
      </c>
      <c r="K28" s="95" t="s">
        <v>342</v>
      </c>
      <c r="L28" s="127"/>
    </row>
    <row r="29" spans="1:12" ht="24.75" customHeight="1" x14ac:dyDescent="0.15">
      <c r="A29" s="93">
        <v>2019</v>
      </c>
      <c r="B29" s="93" t="s">
        <v>391</v>
      </c>
      <c r="C29" s="93" t="s">
        <v>378</v>
      </c>
      <c r="D29" s="93" t="s">
        <v>339</v>
      </c>
      <c r="E29" s="94" t="s">
        <v>392</v>
      </c>
      <c r="F29" s="55">
        <v>1</v>
      </c>
      <c r="G29" s="52" t="s">
        <v>393</v>
      </c>
      <c r="H29" s="97">
        <v>500</v>
      </c>
      <c r="I29" s="95" t="s">
        <v>353</v>
      </c>
      <c r="J29" s="95" t="s">
        <v>381</v>
      </c>
      <c r="K29" s="95" t="s">
        <v>382</v>
      </c>
      <c r="L29" s="46"/>
    </row>
    <row r="30" spans="1:12" ht="24.75" customHeight="1" x14ac:dyDescent="0.15">
      <c r="A30" s="93">
        <v>2019</v>
      </c>
      <c r="B30" s="93" t="s">
        <v>391</v>
      </c>
      <c r="C30" s="93" t="s">
        <v>378</v>
      </c>
      <c r="D30" s="93" t="s">
        <v>339</v>
      </c>
      <c r="E30" s="94" t="s">
        <v>394</v>
      </c>
      <c r="F30" s="163">
        <v>4</v>
      </c>
      <c r="G30" s="52" t="s">
        <v>328</v>
      </c>
      <c r="H30" s="97">
        <v>120</v>
      </c>
      <c r="I30" s="95" t="s">
        <v>353</v>
      </c>
      <c r="J30" s="95" t="s">
        <v>381</v>
      </c>
      <c r="K30" s="95" t="s">
        <v>382</v>
      </c>
      <c r="L30" s="127"/>
    </row>
    <row r="31" spans="1:12" ht="24.75" customHeight="1" x14ac:dyDescent="0.15">
      <c r="A31" s="93">
        <v>2019</v>
      </c>
      <c r="B31" s="93">
        <v>6</v>
      </c>
      <c r="C31" s="93" t="s">
        <v>395</v>
      </c>
      <c r="D31" s="96" t="s">
        <v>339</v>
      </c>
      <c r="E31" s="94" t="s">
        <v>396</v>
      </c>
      <c r="F31" s="55">
        <v>500</v>
      </c>
      <c r="G31" s="52" t="s">
        <v>364</v>
      </c>
      <c r="H31" s="97">
        <v>600</v>
      </c>
      <c r="I31" s="95" t="s">
        <v>353</v>
      </c>
      <c r="J31" s="95" t="s">
        <v>397</v>
      </c>
      <c r="K31" s="95" t="s">
        <v>398</v>
      </c>
      <c r="L31" s="46"/>
    </row>
    <row r="32" spans="1:12" ht="24.75" customHeight="1" x14ac:dyDescent="0.15">
      <c r="A32" s="93">
        <v>2019</v>
      </c>
      <c r="B32" s="93">
        <v>11</v>
      </c>
      <c r="C32" s="96" t="s">
        <v>399</v>
      </c>
      <c r="D32" s="96" t="s">
        <v>339</v>
      </c>
      <c r="E32" s="94" t="s">
        <v>400</v>
      </c>
      <c r="F32" s="55" t="s">
        <v>401</v>
      </c>
      <c r="G32" s="52" t="s">
        <v>402</v>
      </c>
      <c r="H32" s="97">
        <v>800</v>
      </c>
      <c r="I32" s="95" t="s">
        <v>306</v>
      </c>
      <c r="J32" s="95" t="s">
        <v>403</v>
      </c>
      <c r="K32" s="95" t="s">
        <v>398</v>
      </c>
      <c r="L32" s="46"/>
    </row>
    <row r="33" spans="1:12" ht="24.75" customHeight="1" x14ac:dyDescent="0.15">
      <c r="A33" s="93">
        <v>2019</v>
      </c>
      <c r="B33" s="93">
        <v>11</v>
      </c>
      <c r="C33" s="96" t="s">
        <v>404</v>
      </c>
      <c r="D33" s="96" t="s">
        <v>339</v>
      </c>
      <c r="E33" s="94" t="s">
        <v>405</v>
      </c>
      <c r="F33" s="167" t="s">
        <v>406</v>
      </c>
      <c r="G33" s="52" t="s">
        <v>407</v>
      </c>
      <c r="H33" s="97">
        <v>800</v>
      </c>
      <c r="I33" s="95" t="s">
        <v>353</v>
      </c>
      <c r="J33" s="95" t="s">
        <v>397</v>
      </c>
      <c r="K33" s="95" t="s">
        <v>408</v>
      </c>
      <c r="L33" s="127"/>
    </row>
  </sheetData>
  <autoFilter ref="A3:L3">
    <sortState ref="A4:L3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6:D33 D4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30" sqref="G3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85" t="s">
        <v>70</v>
      </c>
      <c r="B1" s="185"/>
      <c r="C1" s="185"/>
      <c r="D1" s="185"/>
      <c r="E1" s="185"/>
      <c r="F1" s="185"/>
      <c r="G1" s="185"/>
      <c r="H1" s="185"/>
      <c r="I1" s="185"/>
    </row>
    <row r="2" spans="1:9" ht="25.5" x14ac:dyDescent="0.15">
      <c r="A2" s="186" t="s">
        <v>80</v>
      </c>
      <c r="B2" s="186"/>
      <c r="C2" s="1"/>
      <c r="D2" s="1"/>
      <c r="E2" s="1"/>
      <c r="F2" s="1"/>
      <c r="G2" s="1"/>
      <c r="H2" s="1"/>
      <c r="I2" s="51" t="s">
        <v>3</v>
      </c>
    </row>
    <row r="3" spans="1:9" ht="26.25" customHeight="1" x14ac:dyDescent="0.15">
      <c r="A3" s="225" t="s">
        <v>4</v>
      </c>
      <c r="B3" s="223" t="s">
        <v>5</v>
      </c>
      <c r="C3" s="223" t="s">
        <v>60</v>
      </c>
      <c r="D3" s="223" t="s">
        <v>72</v>
      </c>
      <c r="E3" s="221" t="s">
        <v>75</v>
      </c>
      <c r="F3" s="222"/>
      <c r="G3" s="221" t="s">
        <v>76</v>
      </c>
      <c r="H3" s="222"/>
      <c r="I3" s="223" t="s">
        <v>71</v>
      </c>
    </row>
    <row r="4" spans="1:9" ht="28.5" customHeight="1" x14ac:dyDescent="0.15">
      <c r="A4" s="226"/>
      <c r="B4" s="224"/>
      <c r="C4" s="224"/>
      <c r="D4" s="224"/>
      <c r="E4" s="53" t="s">
        <v>73</v>
      </c>
      <c r="F4" s="53" t="s">
        <v>74</v>
      </c>
      <c r="G4" s="53" t="s">
        <v>73</v>
      </c>
      <c r="H4" s="53" t="s">
        <v>74</v>
      </c>
      <c r="I4" s="224"/>
    </row>
    <row r="5" spans="1:9" ht="28.5" customHeight="1" x14ac:dyDescent="0.15">
      <c r="A5" s="15"/>
      <c r="B5" s="58" t="s">
        <v>78</v>
      </c>
      <c r="C5" s="26"/>
      <c r="D5" s="26"/>
      <c r="E5" s="26"/>
      <c r="F5" s="26"/>
      <c r="G5" s="26"/>
      <c r="H5" s="26"/>
      <c r="I5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sqref="A1:I1"/>
    </sheetView>
  </sheetViews>
  <sheetFormatPr defaultRowHeight="13.5" x14ac:dyDescent="0.15"/>
  <cols>
    <col min="1" max="1" width="8.6640625" style="92" customWidth="1"/>
    <col min="2" max="2" width="8.77734375" style="92" customWidth="1"/>
    <col min="3" max="3" width="29.21875" style="92" customWidth="1"/>
    <col min="4" max="4" width="10.88671875" style="92" customWidth="1"/>
    <col min="5" max="5" width="12.44140625" style="92" customWidth="1"/>
    <col min="6" max="6" width="16.77734375" style="92" customWidth="1"/>
    <col min="7" max="9" width="12.44140625" style="92" customWidth="1"/>
    <col min="10" max="10" width="8.88671875" style="20"/>
    <col min="11" max="11" width="11.6640625" style="21" customWidth="1"/>
    <col min="12" max="12" width="6.6640625" style="20" customWidth="1"/>
    <col min="13" max="16384" width="8.88671875" style="92"/>
  </cols>
  <sheetData>
    <row r="1" spans="1:9" ht="25.5" x14ac:dyDescent="0.15">
      <c r="A1" s="183" t="s">
        <v>409</v>
      </c>
      <c r="B1" s="183"/>
      <c r="C1" s="183"/>
      <c r="D1" s="183"/>
      <c r="E1" s="183"/>
      <c r="F1" s="183"/>
      <c r="G1" s="183"/>
      <c r="H1" s="183"/>
      <c r="I1" s="183"/>
    </row>
    <row r="2" spans="1:9" ht="25.5" x14ac:dyDescent="0.15">
      <c r="A2" s="184" t="s">
        <v>306</v>
      </c>
      <c r="B2" s="184"/>
      <c r="C2" s="184"/>
      <c r="D2" s="161"/>
      <c r="E2" s="161"/>
      <c r="F2" s="161"/>
      <c r="G2" s="161"/>
      <c r="H2" s="161"/>
      <c r="I2" s="161"/>
    </row>
    <row r="3" spans="1:9" ht="24" x14ac:dyDescent="0.15">
      <c r="A3" s="56" t="s">
        <v>307</v>
      </c>
      <c r="B3" s="57" t="s">
        <v>308</v>
      </c>
      <c r="C3" s="56" t="s">
        <v>410</v>
      </c>
      <c r="D3" s="56" t="s">
        <v>310</v>
      </c>
      <c r="E3" s="168" t="s">
        <v>411</v>
      </c>
      <c r="F3" s="56" t="s">
        <v>315</v>
      </c>
      <c r="G3" s="56" t="s">
        <v>412</v>
      </c>
      <c r="H3" s="56" t="s">
        <v>316</v>
      </c>
      <c r="I3" s="56" t="s">
        <v>317</v>
      </c>
    </row>
    <row r="4" spans="1:9" ht="24.95" customHeight="1" x14ac:dyDescent="0.15">
      <c r="A4" s="96">
        <v>2019</v>
      </c>
      <c r="B4" s="96">
        <v>2</v>
      </c>
      <c r="C4" s="96" t="s">
        <v>413</v>
      </c>
      <c r="D4" s="96" t="s">
        <v>414</v>
      </c>
      <c r="E4" s="111">
        <v>20000</v>
      </c>
      <c r="F4" s="96" t="s">
        <v>415</v>
      </c>
      <c r="G4" s="96" t="s">
        <v>416</v>
      </c>
      <c r="H4" s="96" t="s">
        <v>417</v>
      </c>
      <c r="I4" s="46"/>
    </row>
    <row r="5" spans="1:9" ht="24.95" customHeight="1" x14ac:dyDescent="0.15">
      <c r="A5" s="96">
        <v>2019</v>
      </c>
      <c r="B5" s="96">
        <v>4</v>
      </c>
      <c r="C5" s="96" t="s">
        <v>418</v>
      </c>
      <c r="D5" s="96" t="s">
        <v>419</v>
      </c>
      <c r="E5" s="111">
        <v>7000</v>
      </c>
      <c r="F5" s="95" t="s">
        <v>415</v>
      </c>
      <c r="G5" s="96" t="s">
        <v>420</v>
      </c>
      <c r="H5" s="96" t="s">
        <v>421</v>
      </c>
      <c r="I5" s="46"/>
    </row>
    <row r="6" spans="1:9" ht="24.95" customHeight="1" x14ac:dyDescent="0.15">
      <c r="A6" s="96">
        <v>2019</v>
      </c>
      <c r="B6" s="96">
        <v>4</v>
      </c>
      <c r="C6" s="169" t="s">
        <v>422</v>
      </c>
      <c r="D6" s="169" t="s">
        <v>414</v>
      </c>
      <c r="E6" s="170">
        <v>5200</v>
      </c>
      <c r="F6" s="96" t="s">
        <v>415</v>
      </c>
      <c r="G6" s="169" t="s">
        <v>423</v>
      </c>
      <c r="H6" s="169" t="s">
        <v>424</v>
      </c>
      <c r="I6" s="169"/>
    </row>
    <row r="7" spans="1:9" ht="24.95" customHeight="1" x14ac:dyDescent="0.15">
      <c r="A7" s="96">
        <v>2019</v>
      </c>
      <c r="B7" s="96">
        <v>4</v>
      </c>
      <c r="C7" s="96" t="s">
        <v>425</v>
      </c>
      <c r="D7" s="96" t="s">
        <v>414</v>
      </c>
      <c r="E7" s="111">
        <v>2100</v>
      </c>
      <c r="F7" s="96" t="s">
        <v>415</v>
      </c>
      <c r="G7" s="96" t="s">
        <v>416</v>
      </c>
      <c r="H7" s="96" t="s">
        <v>417</v>
      </c>
      <c r="I7" s="46"/>
    </row>
    <row r="8" spans="1:9" ht="24.75" customHeight="1" x14ac:dyDescent="0.15">
      <c r="A8" s="96">
        <v>2019</v>
      </c>
      <c r="B8" s="96">
        <v>5</v>
      </c>
      <c r="C8" s="127" t="s">
        <v>426</v>
      </c>
      <c r="D8" s="96" t="s">
        <v>414</v>
      </c>
      <c r="E8" s="111">
        <v>1250</v>
      </c>
      <c r="F8" s="96" t="s">
        <v>415</v>
      </c>
      <c r="G8" s="96" t="s">
        <v>416</v>
      </c>
      <c r="H8" s="96" t="s">
        <v>417</v>
      </c>
      <c r="I8" s="46"/>
    </row>
    <row r="9" spans="1:9" ht="24.75" customHeight="1" x14ac:dyDescent="0.15">
      <c r="A9" s="96">
        <v>2019</v>
      </c>
      <c r="B9" s="96">
        <v>6</v>
      </c>
      <c r="C9" s="96" t="s">
        <v>427</v>
      </c>
      <c r="D9" s="96" t="s">
        <v>428</v>
      </c>
      <c r="E9" s="111">
        <v>25000</v>
      </c>
      <c r="F9" s="96" t="s">
        <v>415</v>
      </c>
      <c r="G9" s="96" t="s">
        <v>416</v>
      </c>
      <c r="H9" s="96" t="s">
        <v>417</v>
      </c>
      <c r="I9" s="46"/>
    </row>
    <row r="10" spans="1:9" ht="24.75" customHeight="1" x14ac:dyDescent="0.15">
      <c r="A10" s="96">
        <v>2019</v>
      </c>
      <c r="B10" s="96">
        <v>10</v>
      </c>
      <c r="C10" s="169" t="s">
        <v>429</v>
      </c>
      <c r="D10" s="169" t="s">
        <v>414</v>
      </c>
      <c r="E10" s="170">
        <v>3500</v>
      </c>
      <c r="F10" s="96" t="s">
        <v>415</v>
      </c>
      <c r="G10" s="169" t="s">
        <v>423</v>
      </c>
      <c r="H10" s="169" t="s">
        <v>424</v>
      </c>
      <c r="I10" s="169"/>
    </row>
    <row r="11" spans="1:9" ht="24.75" customHeight="1" x14ac:dyDescent="0.15">
      <c r="A11" s="127">
        <v>2019</v>
      </c>
      <c r="B11" s="127">
        <v>11</v>
      </c>
      <c r="C11" s="96" t="s">
        <v>430</v>
      </c>
      <c r="D11" s="127" t="s">
        <v>414</v>
      </c>
      <c r="E11" s="165">
        <v>8050</v>
      </c>
      <c r="F11" s="96" t="s">
        <v>415</v>
      </c>
      <c r="G11" s="96" t="s">
        <v>416</v>
      </c>
      <c r="H11" s="96" t="s">
        <v>417</v>
      </c>
      <c r="I11" s="171"/>
    </row>
    <row r="12" spans="1:9" ht="24.75" customHeight="1" x14ac:dyDescent="0.15">
      <c r="A12" s="96">
        <v>2019</v>
      </c>
      <c r="B12" s="96">
        <v>12</v>
      </c>
      <c r="C12" s="96" t="s">
        <v>431</v>
      </c>
      <c r="D12" s="96" t="s">
        <v>419</v>
      </c>
      <c r="E12" s="111">
        <v>2000</v>
      </c>
      <c r="F12" s="96" t="s">
        <v>415</v>
      </c>
      <c r="G12" s="96" t="s">
        <v>432</v>
      </c>
      <c r="H12" s="95" t="s">
        <v>433</v>
      </c>
      <c r="I12" s="46"/>
    </row>
    <row r="13" spans="1:9" ht="24.75" customHeight="1" x14ac:dyDescent="0.15">
      <c r="A13" s="96">
        <v>2019</v>
      </c>
      <c r="B13" s="96" t="s">
        <v>434</v>
      </c>
      <c r="C13" s="169" t="s">
        <v>435</v>
      </c>
      <c r="D13" s="169" t="s">
        <v>414</v>
      </c>
      <c r="E13" s="170">
        <v>2600</v>
      </c>
      <c r="F13" s="96" t="s">
        <v>415</v>
      </c>
      <c r="G13" s="169" t="s">
        <v>423</v>
      </c>
      <c r="H13" s="169" t="s">
        <v>424</v>
      </c>
      <c r="I13" s="169"/>
    </row>
    <row r="14" spans="1:9" ht="24.75" customHeight="1" x14ac:dyDescent="0.15">
      <c r="A14" s="96">
        <v>2019</v>
      </c>
      <c r="B14" s="96" t="s">
        <v>434</v>
      </c>
      <c r="C14" s="169" t="s">
        <v>436</v>
      </c>
      <c r="D14" s="169" t="s">
        <v>414</v>
      </c>
      <c r="E14" s="170">
        <v>2520</v>
      </c>
      <c r="F14" s="96" t="s">
        <v>415</v>
      </c>
      <c r="G14" s="169" t="s">
        <v>423</v>
      </c>
      <c r="H14" s="169" t="s">
        <v>424</v>
      </c>
      <c r="I14" s="169"/>
    </row>
    <row r="15" spans="1:9" ht="24" customHeight="1" x14ac:dyDescent="0.15">
      <c r="A15" s="96">
        <v>2019</v>
      </c>
      <c r="B15" s="96" t="s">
        <v>434</v>
      </c>
      <c r="C15" s="169" t="s">
        <v>437</v>
      </c>
      <c r="D15" s="169" t="s">
        <v>414</v>
      </c>
      <c r="E15" s="170">
        <v>4488</v>
      </c>
      <c r="F15" s="96" t="s">
        <v>415</v>
      </c>
      <c r="G15" s="169" t="s">
        <v>423</v>
      </c>
      <c r="H15" s="169" t="s">
        <v>424</v>
      </c>
      <c r="I15" s="169"/>
    </row>
    <row r="16" spans="1:9" ht="24" customHeight="1" x14ac:dyDescent="0.15">
      <c r="A16" s="96">
        <v>2019</v>
      </c>
      <c r="B16" s="96" t="s">
        <v>438</v>
      </c>
      <c r="C16" s="96" t="s">
        <v>439</v>
      </c>
      <c r="D16" s="96" t="s">
        <v>419</v>
      </c>
      <c r="E16" s="111">
        <v>2800</v>
      </c>
      <c r="F16" s="96" t="s">
        <v>415</v>
      </c>
      <c r="G16" s="96" t="s">
        <v>440</v>
      </c>
      <c r="H16" s="96" t="s">
        <v>441</v>
      </c>
      <c r="I16" s="46"/>
    </row>
    <row r="17" spans="1:9" ht="24" customHeight="1" x14ac:dyDescent="0.15">
      <c r="A17" s="96">
        <v>2019</v>
      </c>
      <c r="B17" s="96" t="s">
        <v>442</v>
      </c>
      <c r="C17" s="96" t="s">
        <v>443</v>
      </c>
      <c r="D17" s="96" t="s">
        <v>414</v>
      </c>
      <c r="E17" s="111">
        <v>5000</v>
      </c>
      <c r="F17" s="96" t="s">
        <v>415</v>
      </c>
      <c r="G17" s="96" t="s">
        <v>423</v>
      </c>
      <c r="H17" s="96" t="s">
        <v>424</v>
      </c>
      <c r="I17" s="46"/>
    </row>
    <row r="18" spans="1:9" ht="24" customHeight="1" x14ac:dyDescent="0.15">
      <c r="A18" s="96">
        <v>2019</v>
      </c>
      <c r="B18" s="96" t="s">
        <v>444</v>
      </c>
      <c r="C18" s="169" t="s">
        <v>445</v>
      </c>
      <c r="D18" s="169" t="s">
        <v>414</v>
      </c>
      <c r="E18" s="170">
        <v>1600</v>
      </c>
      <c r="F18" s="96" t="s">
        <v>415</v>
      </c>
      <c r="G18" s="169" t="s">
        <v>423</v>
      </c>
      <c r="H18" s="169" t="s">
        <v>424</v>
      </c>
      <c r="I18" s="169"/>
    </row>
    <row r="19" spans="1:9" ht="24" customHeight="1" x14ac:dyDescent="0.15">
      <c r="A19" s="96">
        <v>2019</v>
      </c>
      <c r="B19" s="96" t="s">
        <v>446</v>
      </c>
      <c r="C19" s="96" t="s">
        <v>447</v>
      </c>
      <c r="D19" s="96" t="s">
        <v>339</v>
      </c>
      <c r="E19" s="111">
        <v>700</v>
      </c>
      <c r="F19" s="95" t="s">
        <v>415</v>
      </c>
      <c r="G19" s="96" t="s">
        <v>448</v>
      </c>
      <c r="H19" s="96" t="s">
        <v>382</v>
      </c>
      <c r="I19" s="46"/>
    </row>
  </sheetData>
  <autoFilter ref="A3:L3">
    <sortState ref="A4:L19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E10" sqref="E10"/>
    </sheetView>
  </sheetViews>
  <sheetFormatPr defaultRowHeight="13.5" x14ac:dyDescent="0.15"/>
  <cols>
    <col min="1" max="1" width="8.6640625" style="92" customWidth="1"/>
    <col min="2" max="2" width="8.77734375" style="92" customWidth="1"/>
    <col min="3" max="3" width="29.21875" style="92" customWidth="1"/>
    <col min="4" max="4" width="10.88671875" style="92" customWidth="1"/>
    <col min="5" max="9" width="12.44140625" style="92" customWidth="1"/>
    <col min="10" max="10" width="8.88671875" style="20"/>
    <col min="11" max="11" width="11.6640625" style="21" customWidth="1"/>
    <col min="12" max="12" width="11.33203125" style="20" bestFit="1" customWidth="1"/>
    <col min="13" max="16384" width="8.88671875" style="92"/>
  </cols>
  <sheetData>
    <row r="1" spans="1:13" ht="25.5" x14ac:dyDescent="0.15">
      <c r="A1" s="183" t="s">
        <v>494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6.25" thickBot="1" x14ac:dyDescent="0.2">
      <c r="A2" s="184" t="s">
        <v>306</v>
      </c>
      <c r="B2" s="184"/>
      <c r="C2" s="184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 ht="27" customHeight="1" thickBot="1" x14ac:dyDescent="0.2">
      <c r="A3" s="172" t="s">
        <v>307</v>
      </c>
      <c r="B3" s="173" t="s">
        <v>308</v>
      </c>
      <c r="C3" s="174" t="s">
        <v>449</v>
      </c>
      <c r="D3" s="174" t="s">
        <v>450</v>
      </c>
      <c r="E3" s="174" t="s">
        <v>310</v>
      </c>
      <c r="F3" s="173" t="s">
        <v>451</v>
      </c>
      <c r="G3" s="173" t="s">
        <v>452</v>
      </c>
      <c r="H3" s="173" t="s">
        <v>453</v>
      </c>
      <c r="I3" s="173" t="s">
        <v>454</v>
      </c>
      <c r="J3" s="174" t="s">
        <v>315</v>
      </c>
      <c r="K3" s="174" t="s">
        <v>412</v>
      </c>
      <c r="L3" s="174" t="s">
        <v>316</v>
      </c>
      <c r="M3" s="175" t="s">
        <v>317</v>
      </c>
    </row>
    <row r="4" spans="1:13" ht="27" customHeight="1" thickTop="1" thickBot="1" x14ac:dyDescent="0.2">
      <c r="A4" s="176"/>
      <c r="B4" s="177"/>
      <c r="C4" s="178" t="s">
        <v>455</v>
      </c>
      <c r="D4" s="179"/>
      <c r="E4" s="177"/>
      <c r="F4" s="180"/>
      <c r="G4" s="181"/>
      <c r="H4" s="181"/>
      <c r="I4" s="181"/>
      <c r="J4" s="177"/>
      <c r="K4" s="177"/>
      <c r="L4" s="177"/>
      <c r="M4" s="182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25" sqref="E25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85" t="s">
        <v>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25.5" x14ac:dyDescent="0.15">
      <c r="A2" s="186" t="s">
        <v>79</v>
      </c>
      <c r="B2" s="186"/>
      <c r="C2" s="1"/>
      <c r="D2" s="1"/>
      <c r="E2" s="1"/>
      <c r="F2" s="2"/>
      <c r="G2" s="2"/>
      <c r="H2" s="2"/>
      <c r="I2" s="2"/>
      <c r="J2" s="187" t="s">
        <v>3</v>
      </c>
      <c r="K2" s="187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58" t="s">
        <v>78</v>
      </c>
      <c r="C4" s="25"/>
      <c r="D4" s="7"/>
      <c r="E4" s="6"/>
      <c r="F4" s="6"/>
      <c r="G4" s="13"/>
      <c r="H4" s="13"/>
      <c r="I4" s="25"/>
      <c r="J4" s="4"/>
      <c r="K4" s="5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9" sqref="B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85" t="s">
        <v>23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25.5" x14ac:dyDescent="0.15">
      <c r="A2" s="186" t="s">
        <v>79</v>
      </c>
      <c r="B2" s="186"/>
      <c r="C2" s="1"/>
      <c r="D2" s="1"/>
      <c r="E2" s="1"/>
      <c r="F2" s="12"/>
      <c r="G2" s="12"/>
      <c r="H2" s="12"/>
      <c r="I2" s="12"/>
      <c r="J2" s="187" t="s">
        <v>3</v>
      </c>
      <c r="K2" s="187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58" t="s">
        <v>78</v>
      </c>
      <c r="C4" s="25"/>
      <c r="D4" s="33"/>
      <c r="E4" s="32"/>
      <c r="F4" s="34"/>
      <c r="G4" s="36"/>
      <c r="H4" s="50"/>
      <c r="I4" s="50"/>
      <c r="J4" s="50"/>
      <c r="K4" s="35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D37" sqref="D37"/>
    </sheetView>
  </sheetViews>
  <sheetFormatPr defaultRowHeight="13.5" x14ac:dyDescent="0.15"/>
  <cols>
    <col min="1" max="1" width="24.44140625" style="73" customWidth="1"/>
    <col min="2" max="2" width="20.109375" style="8" customWidth="1"/>
    <col min="3" max="3" width="9.5546875" style="63" customWidth="1"/>
    <col min="4" max="4" width="8.88671875" style="69" customWidth="1"/>
    <col min="5" max="5" width="9.21875" style="69" customWidth="1"/>
    <col min="6" max="8" width="9.6640625" style="69" customWidth="1"/>
    <col min="9" max="9" width="9.6640625" style="8" customWidth="1"/>
  </cols>
  <sheetData>
    <row r="1" spans="1:9" ht="25.5" x14ac:dyDescent="0.15">
      <c r="A1" s="185" t="s">
        <v>13</v>
      </c>
      <c r="B1" s="185"/>
      <c r="C1" s="185"/>
      <c r="D1" s="185"/>
      <c r="E1" s="185"/>
      <c r="F1" s="185"/>
      <c r="G1" s="185"/>
      <c r="H1" s="185"/>
      <c r="I1" s="185"/>
    </row>
    <row r="2" spans="1:9" ht="25.5" x14ac:dyDescent="0.15">
      <c r="A2" s="71" t="s">
        <v>79</v>
      </c>
      <c r="B2" s="11"/>
      <c r="C2" s="60"/>
      <c r="D2" s="65"/>
      <c r="E2" s="65"/>
      <c r="F2" s="66"/>
      <c r="G2" s="66"/>
      <c r="H2" s="188" t="s">
        <v>3</v>
      </c>
      <c r="I2" s="188"/>
    </row>
    <row r="3" spans="1:9" ht="29.25" customHeight="1" x14ac:dyDescent="0.15">
      <c r="A3" s="72" t="s">
        <v>5</v>
      </c>
      <c r="B3" s="10" t="s">
        <v>30</v>
      </c>
      <c r="C3" s="61" t="s">
        <v>14</v>
      </c>
      <c r="D3" s="67" t="s">
        <v>15</v>
      </c>
      <c r="E3" s="67" t="s">
        <v>16</v>
      </c>
      <c r="F3" s="67" t="s">
        <v>17</v>
      </c>
      <c r="G3" s="68" t="s">
        <v>59</v>
      </c>
      <c r="H3" s="67" t="s">
        <v>29</v>
      </c>
      <c r="I3" s="10" t="s">
        <v>18</v>
      </c>
    </row>
    <row r="4" spans="1:9" ht="29.25" customHeight="1" x14ac:dyDescent="0.15">
      <c r="A4" s="131" t="s">
        <v>152</v>
      </c>
      <c r="B4" s="59" t="s">
        <v>82</v>
      </c>
      <c r="C4" s="62">
        <v>702206540</v>
      </c>
      <c r="D4" s="132">
        <v>43097</v>
      </c>
      <c r="E4" s="132">
        <v>43101</v>
      </c>
      <c r="F4" s="78">
        <v>43465</v>
      </c>
      <c r="G4" s="78">
        <v>43465</v>
      </c>
      <c r="H4" s="132">
        <v>43454</v>
      </c>
      <c r="I4" s="75"/>
    </row>
    <row r="5" spans="1:9" s="92" customFormat="1" ht="29.25" customHeight="1" x14ac:dyDescent="0.15">
      <c r="A5" s="131" t="s">
        <v>151</v>
      </c>
      <c r="B5" s="59" t="s">
        <v>82</v>
      </c>
      <c r="C5" s="62">
        <v>702206540</v>
      </c>
      <c r="D5" s="132">
        <v>43097</v>
      </c>
      <c r="E5" s="132">
        <v>43101</v>
      </c>
      <c r="F5" s="78">
        <v>43465</v>
      </c>
      <c r="G5" s="78">
        <v>43434</v>
      </c>
      <c r="H5" s="132">
        <v>43439</v>
      </c>
      <c r="I5" s="75"/>
    </row>
    <row r="6" spans="1:9" s="92" customFormat="1" ht="29.25" customHeight="1" x14ac:dyDescent="0.15">
      <c r="A6" s="131" t="s">
        <v>117</v>
      </c>
      <c r="B6" s="59" t="s">
        <v>118</v>
      </c>
      <c r="C6" s="62">
        <v>115626750</v>
      </c>
      <c r="D6" s="132">
        <v>43097</v>
      </c>
      <c r="E6" s="132">
        <v>43101</v>
      </c>
      <c r="F6" s="78">
        <v>43465</v>
      </c>
      <c r="G6" s="78">
        <v>43434</v>
      </c>
      <c r="H6" s="132">
        <v>43439</v>
      </c>
      <c r="I6" s="75"/>
    </row>
    <row r="7" spans="1:9" s="92" customFormat="1" ht="29.25" customHeight="1" x14ac:dyDescent="0.15">
      <c r="A7" s="131" t="s">
        <v>153</v>
      </c>
      <c r="B7" s="59" t="s">
        <v>118</v>
      </c>
      <c r="C7" s="62">
        <v>115626750</v>
      </c>
      <c r="D7" s="132">
        <v>43097</v>
      </c>
      <c r="E7" s="132">
        <v>43101</v>
      </c>
      <c r="F7" s="78">
        <v>43465</v>
      </c>
      <c r="G7" s="78">
        <v>43465</v>
      </c>
      <c r="H7" s="132">
        <v>43454</v>
      </c>
      <c r="I7" s="75"/>
    </row>
    <row r="8" spans="1:9" s="92" customFormat="1" ht="29.25" customHeight="1" x14ac:dyDescent="0.15">
      <c r="A8" s="125" t="s">
        <v>115</v>
      </c>
      <c r="B8" s="26" t="s">
        <v>116</v>
      </c>
      <c r="C8" s="76">
        <v>2520000</v>
      </c>
      <c r="D8" s="78">
        <v>43098</v>
      </c>
      <c r="E8" s="78">
        <v>43101</v>
      </c>
      <c r="F8" s="78">
        <v>43465</v>
      </c>
      <c r="G8" s="78">
        <v>43434</v>
      </c>
      <c r="H8" s="132">
        <v>43437</v>
      </c>
      <c r="I8" s="75"/>
    </row>
    <row r="9" spans="1:9" s="92" customFormat="1" ht="29.25" customHeight="1" x14ac:dyDescent="0.15">
      <c r="A9" s="125" t="s">
        <v>149</v>
      </c>
      <c r="B9" s="26" t="s">
        <v>116</v>
      </c>
      <c r="C9" s="76">
        <v>2520000</v>
      </c>
      <c r="D9" s="78">
        <v>43098</v>
      </c>
      <c r="E9" s="78">
        <v>43101</v>
      </c>
      <c r="F9" s="78">
        <v>43465</v>
      </c>
      <c r="G9" s="78">
        <v>43465</v>
      </c>
      <c r="H9" s="132">
        <v>43447</v>
      </c>
      <c r="I9" s="75"/>
    </row>
    <row r="10" spans="1:9" ht="29.25" customHeight="1" x14ac:dyDescent="0.15">
      <c r="A10" s="125" t="s">
        <v>86</v>
      </c>
      <c r="B10" s="82" t="s">
        <v>85</v>
      </c>
      <c r="C10" s="76">
        <v>15470000</v>
      </c>
      <c r="D10" s="78">
        <v>43105</v>
      </c>
      <c r="E10" s="78">
        <v>43108</v>
      </c>
      <c r="F10" s="78">
        <v>43465</v>
      </c>
      <c r="G10" s="78">
        <v>43434</v>
      </c>
      <c r="H10" s="132">
        <v>43437</v>
      </c>
      <c r="I10" s="75"/>
    </row>
    <row r="11" spans="1:9" s="92" customFormat="1" ht="29.25" customHeight="1" x14ac:dyDescent="0.15">
      <c r="A11" s="125" t="s">
        <v>154</v>
      </c>
      <c r="B11" s="82" t="s">
        <v>85</v>
      </c>
      <c r="C11" s="76">
        <v>15470000</v>
      </c>
      <c r="D11" s="78">
        <v>43105</v>
      </c>
      <c r="E11" s="78">
        <v>43108</v>
      </c>
      <c r="F11" s="78">
        <v>43465</v>
      </c>
      <c r="G11" s="78">
        <v>43454</v>
      </c>
      <c r="H11" s="132">
        <v>43454</v>
      </c>
      <c r="I11" s="75"/>
    </row>
    <row r="12" spans="1:9" s="92" customFormat="1" ht="29.25" customHeight="1" x14ac:dyDescent="0.15">
      <c r="A12" s="125" t="s">
        <v>124</v>
      </c>
      <c r="B12" s="82" t="s">
        <v>123</v>
      </c>
      <c r="C12" s="76">
        <v>38356000</v>
      </c>
      <c r="D12" s="78">
        <v>43129</v>
      </c>
      <c r="E12" s="78">
        <v>43132</v>
      </c>
      <c r="F12" s="78">
        <v>43465</v>
      </c>
      <c r="G12" s="78">
        <v>43434</v>
      </c>
      <c r="H12" s="132">
        <v>43441</v>
      </c>
      <c r="I12" s="75"/>
    </row>
    <row r="13" spans="1:9" s="92" customFormat="1" ht="29.25" customHeight="1" x14ac:dyDescent="0.15">
      <c r="A13" s="125" t="s">
        <v>150</v>
      </c>
      <c r="B13" s="82" t="s">
        <v>123</v>
      </c>
      <c r="C13" s="76">
        <v>38356000</v>
      </c>
      <c r="D13" s="78">
        <v>43129</v>
      </c>
      <c r="E13" s="78">
        <v>43132</v>
      </c>
      <c r="F13" s="78">
        <v>43465</v>
      </c>
      <c r="G13" s="78">
        <v>43465</v>
      </c>
      <c r="H13" s="132">
        <v>43453</v>
      </c>
      <c r="I13" s="75"/>
    </row>
    <row r="14" spans="1:9" ht="29.25" customHeight="1" x14ac:dyDescent="0.15">
      <c r="A14" s="125" t="s">
        <v>87</v>
      </c>
      <c r="B14" s="82" t="s">
        <v>88</v>
      </c>
      <c r="C14" s="76">
        <v>2520000</v>
      </c>
      <c r="D14" s="78">
        <v>43097</v>
      </c>
      <c r="E14" s="78">
        <v>43101</v>
      </c>
      <c r="F14" s="78">
        <v>43465</v>
      </c>
      <c r="G14" s="78">
        <v>43434</v>
      </c>
      <c r="H14" s="132">
        <v>43437</v>
      </c>
      <c r="I14" s="79"/>
    </row>
    <row r="15" spans="1:9" s="92" customFormat="1" ht="29.25" customHeight="1" x14ac:dyDescent="0.15">
      <c r="A15" s="125" t="s">
        <v>156</v>
      </c>
      <c r="B15" s="82" t="s">
        <v>88</v>
      </c>
      <c r="C15" s="76">
        <v>2520000</v>
      </c>
      <c r="D15" s="78">
        <v>43097</v>
      </c>
      <c r="E15" s="78">
        <v>43101</v>
      </c>
      <c r="F15" s="78">
        <v>43465</v>
      </c>
      <c r="G15" s="78">
        <v>43465</v>
      </c>
      <c r="H15" s="132">
        <v>43453</v>
      </c>
      <c r="I15" s="79"/>
    </row>
    <row r="16" spans="1:9" ht="29.25" customHeight="1" x14ac:dyDescent="0.15">
      <c r="A16" s="125" t="s">
        <v>89</v>
      </c>
      <c r="B16" s="59" t="s">
        <v>90</v>
      </c>
      <c r="C16" s="62">
        <v>2112000</v>
      </c>
      <c r="D16" s="78">
        <v>43096</v>
      </c>
      <c r="E16" s="78">
        <v>43101</v>
      </c>
      <c r="F16" s="78">
        <v>43465</v>
      </c>
      <c r="G16" s="78">
        <v>43434</v>
      </c>
      <c r="H16" s="132">
        <v>43437</v>
      </c>
      <c r="I16" s="75"/>
    </row>
    <row r="17" spans="1:9" s="92" customFormat="1" ht="29.25" customHeight="1" x14ac:dyDescent="0.15">
      <c r="A17" s="125" t="s">
        <v>146</v>
      </c>
      <c r="B17" s="59" t="s">
        <v>90</v>
      </c>
      <c r="C17" s="62">
        <v>2112000</v>
      </c>
      <c r="D17" s="78">
        <v>43096</v>
      </c>
      <c r="E17" s="78">
        <v>43101</v>
      </c>
      <c r="F17" s="78">
        <v>43465</v>
      </c>
      <c r="G17" s="78">
        <v>43465</v>
      </c>
      <c r="H17" s="132">
        <v>43453</v>
      </c>
      <c r="I17" s="75"/>
    </row>
    <row r="18" spans="1:9" ht="29.25" customHeight="1" x14ac:dyDescent="0.15">
      <c r="A18" s="125" t="s">
        <v>91</v>
      </c>
      <c r="B18" s="82" t="s">
        <v>92</v>
      </c>
      <c r="C18" s="76">
        <v>2376000</v>
      </c>
      <c r="D18" s="78">
        <v>43095</v>
      </c>
      <c r="E18" s="78">
        <v>43101</v>
      </c>
      <c r="F18" s="78">
        <v>43465</v>
      </c>
      <c r="G18" s="78">
        <v>43434</v>
      </c>
      <c r="H18" s="132">
        <v>43437</v>
      </c>
      <c r="I18" s="75"/>
    </row>
    <row r="19" spans="1:9" s="92" customFormat="1" ht="29.25" customHeight="1" x14ac:dyDescent="0.15">
      <c r="A19" s="125" t="s">
        <v>147</v>
      </c>
      <c r="B19" s="82" t="s">
        <v>92</v>
      </c>
      <c r="C19" s="76">
        <v>2376000</v>
      </c>
      <c r="D19" s="78">
        <v>43095</v>
      </c>
      <c r="E19" s="78">
        <v>43101</v>
      </c>
      <c r="F19" s="78">
        <v>43465</v>
      </c>
      <c r="G19" s="78">
        <v>43465</v>
      </c>
      <c r="H19" s="132">
        <v>43453</v>
      </c>
      <c r="I19" s="75"/>
    </row>
    <row r="20" spans="1:9" s="92" customFormat="1" ht="29.25" customHeight="1" x14ac:dyDescent="0.15">
      <c r="A20" s="125" t="s">
        <v>158</v>
      </c>
      <c r="B20" s="26" t="s">
        <v>95</v>
      </c>
      <c r="C20" s="76">
        <v>3240000</v>
      </c>
      <c r="D20" s="78">
        <v>43097</v>
      </c>
      <c r="E20" s="78">
        <v>43101</v>
      </c>
      <c r="F20" s="78">
        <v>43465</v>
      </c>
      <c r="G20" s="78">
        <v>43434</v>
      </c>
      <c r="H20" s="132">
        <v>43437</v>
      </c>
      <c r="I20" s="75"/>
    </row>
    <row r="21" spans="1:9" s="92" customFormat="1" ht="29.25" customHeight="1" x14ac:dyDescent="0.15">
      <c r="A21" s="125" t="s">
        <v>159</v>
      </c>
      <c r="B21" s="26" t="s">
        <v>95</v>
      </c>
      <c r="C21" s="76">
        <v>3240000</v>
      </c>
      <c r="D21" s="78">
        <v>43097</v>
      </c>
      <c r="E21" s="78">
        <v>43101</v>
      </c>
      <c r="F21" s="78">
        <v>43465</v>
      </c>
      <c r="G21" s="78">
        <v>43465</v>
      </c>
      <c r="H21" s="132">
        <v>43452</v>
      </c>
      <c r="I21" s="75"/>
    </row>
    <row r="22" spans="1:9" s="92" customFormat="1" ht="29.25" customHeight="1" x14ac:dyDescent="0.15">
      <c r="A22" s="125" t="s">
        <v>121</v>
      </c>
      <c r="B22" s="26" t="s">
        <v>95</v>
      </c>
      <c r="C22" s="76">
        <v>1620000</v>
      </c>
      <c r="D22" s="78">
        <v>43098</v>
      </c>
      <c r="E22" s="78">
        <v>43108</v>
      </c>
      <c r="F22" s="78">
        <v>43465</v>
      </c>
      <c r="G22" s="78">
        <v>43434</v>
      </c>
      <c r="H22" s="132">
        <v>43441</v>
      </c>
      <c r="I22" s="75"/>
    </row>
    <row r="23" spans="1:9" s="92" customFormat="1" ht="29.25" customHeight="1" x14ac:dyDescent="0.15">
      <c r="A23" s="125" t="s">
        <v>148</v>
      </c>
      <c r="B23" s="26" t="s">
        <v>95</v>
      </c>
      <c r="C23" s="76">
        <v>1620000</v>
      </c>
      <c r="D23" s="78">
        <v>43098</v>
      </c>
      <c r="E23" s="78">
        <v>43108</v>
      </c>
      <c r="F23" s="78">
        <v>43465</v>
      </c>
      <c r="G23" s="78">
        <v>43465</v>
      </c>
      <c r="H23" s="132">
        <v>43453</v>
      </c>
      <c r="I23" s="75"/>
    </row>
    <row r="24" spans="1:9" ht="29.25" customHeight="1" x14ac:dyDescent="0.15">
      <c r="A24" s="125" t="s">
        <v>99</v>
      </c>
      <c r="B24" s="82" t="s">
        <v>100</v>
      </c>
      <c r="C24" s="133">
        <v>6600000</v>
      </c>
      <c r="D24" s="64">
        <v>43097</v>
      </c>
      <c r="E24" s="64">
        <v>43101</v>
      </c>
      <c r="F24" s="64">
        <v>43465</v>
      </c>
      <c r="G24" s="64">
        <v>43465</v>
      </c>
      <c r="H24" s="136">
        <v>43448</v>
      </c>
      <c r="I24" s="31"/>
    </row>
    <row r="25" spans="1:9" ht="29.25" customHeight="1" x14ac:dyDescent="0.15">
      <c r="A25" s="125" t="s">
        <v>106</v>
      </c>
      <c r="B25" s="82" t="s">
        <v>107</v>
      </c>
      <c r="C25" s="76">
        <v>11411160</v>
      </c>
      <c r="D25" s="78">
        <v>43100</v>
      </c>
      <c r="E25" s="78">
        <v>43101</v>
      </c>
      <c r="F25" s="78">
        <v>43465</v>
      </c>
      <c r="G25" s="78">
        <v>43434</v>
      </c>
      <c r="H25" s="132">
        <v>43441</v>
      </c>
      <c r="I25" s="31"/>
    </row>
    <row r="26" spans="1:9" s="92" customFormat="1" ht="29.25" customHeight="1" x14ac:dyDescent="0.15">
      <c r="A26" s="125" t="s">
        <v>160</v>
      </c>
      <c r="B26" s="82" t="s">
        <v>107</v>
      </c>
      <c r="C26" s="76">
        <v>11411160</v>
      </c>
      <c r="D26" s="78">
        <v>43100</v>
      </c>
      <c r="E26" s="78">
        <v>43101</v>
      </c>
      <c r="F26" s="78">
        <v>43465</v>
      </c>
      <c r="G26" s="78">
        <v>43465</v>
      </c>
      <c r="H26" s="132">
        <v>43451</v>
      </c>
      <c r="I26" s="31"/>
    </row>
    <row r="27" spans="1:9" s="92" customFormat="1" ht="29.25" customHeight="1" x14ac:dyDescent="0.15">
      <c r="A27" s="125" t="s">
        <v>128</v>
      </c>
      <c r="B27" s="82" t="s">
        <v>131</v>
      </c>
      <c r="C27" s="76">
        <v>382800</v>
      </c>
      <c r="D27" s="78">
        <v>43248</v>
      </c>
      <c r="E27" s="78">
        <v>43248</v>
      </c>
      <c r="F27" s="78">
        <v>43465</v>
      </c>
      <c r="G27" s="78">
        <v>43434</v>
      </c>
      <c r="H27" s="132">
        <v>43437</v>
      </c>
      <c r="I27" s="31"/>
    </row>
    <row r="28" spans="1:9" s="92" customFormat="1" ht="29.25" customHeight="1" x14ac:dyDescent="0.15">
      <c r="A28" s="125" t="s">
        <v>155</v>
      </c>
      <c r="B28" s="82" t="s">
        <v>131</v>
      </c>
      <c r="C28" s="76">
        <v>382800</v>
      </c>
      <c r="D28" s="78">
        <v>43248</v>
      </c>
      <c r="E28" s="78">
        <v>43248</v>
      </c>
      <c r="F28" s="78">
        <v>43465</v>
      </c>
      <c r="G28" s="78">
        <v>43465</v>
      </c>
      <c r="H28" s="132">
        <v>43462</v>
      </c>
      <c r="I28" s="31"/>
    </row>
    <row r="29" spans="1:9" s="92" customFormat="1" ht="29.25" customHeight="1" x14ac:dyDescent="0.15">
      <c r="A29" s="125" t="s">
        <v>130</v>
      </c>
      <c r="B29" s="82" t="s">
        <v>127</v>
      </c>
      <c r="C29" s="76">
        <v>1800000</v>
      </c>
      <c r="D29" s="78">
        <v>43130</v>
      </c>
      <c r="E29" s="78">
        <v>43132</v>
      </c>
      <c r="F29" s="78">
        <v>43465</v>
      </c>
      <c r="G29" s="78">
        <v>43447</v>
      </c>
      <c r="H29" s="132">
        <v>43448</v>
      </c>
      <c r="I29" s="31"/>
    </row>
    <row r="30" spans="1:9" s="92" customFormat="1" ht="29.25" customHeight="1" x14ac:dyDescent="0.15">
      <c r="A30" s="125" t="s">
        <v>111</v>
      </c>
      <c r="B30" s="82" t="s">
        <v>112</v>
      </c>
      <c r="C30" s="76">
        <v>748000</v>
      </c>
      <c r="D30" s="78">
        <v>43164</v>
      </c>
      <c r="E30" s="78">
        <v>43164</v>
      </c>
      <c r="F30" s="78">
        <v>43465</v>
      </c>
      <c r="G30" s="78">
        <v>43434</v>
      </c>
      <c r="H30" s="132">
        <v>43440</v>
      </c>
      <c r="I30" s="31"/>
    </row>
    <row r="31" spans="1:9" s="92" customFormat="1" ht="29.25" customHeight="1" x14ac:dyDescent="0.15">
      <c r="A31" s="125" t="s">
        <v>157</v>
      </c>
      <c r="B31" s="82" t="s">
        <v>112</v>
      </c>
      <c r="C31" s="76">
        <v>748000</v>
      </c>
      <c r="D31" s="78">
        <v>43164</v>
      </c>
      <c r="E31" s="78">
        <v>43164</v>
      </c>
      <c r="F31" s="78">
        <v>43465</v>
      </c>
      <c r="G31" s="78">
        <v>43465</v>
      </c>
      <c r="H31" s="132">
        <v>43451</v>
      </c>
      <c r="I31" s="31"/>
    </row>
    <row r="32" spans="1:9" s="21" customFormat="1" ht="29.25" customHeight="1" x14ac:dyDescent="0.15">
      <c r="A32" s="129" t="s">
        <v>143</v>
      </c>
      <c r="B32" s="106" t="s">
        <v>142</v>
      </c>
      <c r="C32" s="115">
        <v>4180000</v>
      </c>
      <c r="D32" s="130">
        <v>43420</v>
      </c>
      <c r="E32" s="130">
        <v>43427</v>
      </c>
      <c r="F32" s="130">
        <v>43441</v>
      </c>
      <c r="G32" s="130">
        <v>43441</v>
      </c>
      <c r="H32" s="130">
        <v>43441</v>
      </c>
      <c r="I32" s="106"/>
    </row>
    <row r="33" spans="1:9" s="21" customFormat="1" ht="29.25" customHeight="1" x14ac:dyDescent="0.15">
      <c r="A33" s="129" t="s">
        <v>144</v>
      </c>
      <c r="B33" s="106" t="s">
        <v>145</v>
      </c>
      <c r="C33" s="115">
        <v>1100000</v>
      </c>
      <c r="D33" s="130">
        <v>43420</v>
      </c>
      <c r="E33" s="130">
        <v>43423</v>
      </c>
      <c r="F33" s="130">
        <v>43448</v>
      </c>
      <c r="G33" s="130">
        <v>43448</v>
      </c>
      <c r="H33" s="130">
        <v>43448</v>
      </c>
      <c r="I33" s="106"/>
    </row>
    <row r="34" spans="1:9" s="21" customFormat="1" ht="30" customHeight="1" x14ac:dyDescent="0.15">
      <c r="A34" s="129" t="s">
        <v>161</v>
      </c>
      <c r="B34" s="82" t="s">
        <v>133</v>
      </c>
      <c r="C34" s="115">
        <v>400000</v>
      </c>
      <c r="D34" s="130">
        <v>43441</v>
      </c>
      <c r="E34" s="130">
        <v>43442</v>
      </c>
      <c r="F34" s="130">
        <v>43442</v>
      </c>
      <c r="G34" s="130">
        <v>43442</v>
      </c>
      <c r="H34" s="130">
        <v>43442</v>
      </c>
      <c r="I34" s="106"/>
    </row>
    <row r="35" spans="1:9" s="21" customFormat="1" ht="30" customHeight="1" x14ac:dyDescent="0.15">
      <c r="A35" s="129" t="s">
        <v>162</v>
      </c>
      <c r="B35" s="106" t="s">
        <v>164</v>
      </c>
      <c r="C35" s="115">
        <v>4389000</v>
      </c>
      <c r="D35" s="130">
        <v>43444</v>
      </c>
      <c r="E35" s="130">
        <v>43445</v>
      </c>
      <c r="F35" s="130">
        <v>43451</v>
      </c>
      <c r="G35" s="130">
        <v>43448</v>
      </c>
      <c r="H35" s="130">
        <v>43451</v>
      </c>
      <c r="I35" s="106"/>
    </row>
    <row r="36" spans="1:9" ht="30" customHeight="1" x14ac:dyDescent="0.15">
      <c r="A36" s="129" t="s">
        <v>163</v>
      </c>
      <c r="B36" s="106" t="s">
        <v>165</v>
      </c>
      <c r="C36" s="115">
        <v>300000</v>
      </c>
      <c r="D36" s="130">
        <v>43445</v>
      </c>
      <c r="E36" s="130">
        <v>43447</v>
      </c>
      <c r="F36" s="130">
        <v>43447</v>
      </c>
      <c r="G36" s="130">
        <v>43447</v>
      </c>
      <c r="H36" s="130">
        <v>43447</v>
      </c>
      <c r="I36" s="106"/>
    </row>
    <row r="37" spans="1:9" s="92" customFormat="1" ht="30" customHeight="1" x14ac:dyDescent="0.15">
      <c r="A37" s="129" t="s">
        <v>167</v>
      </c>
      <c r="B37" s="106" t="s">
        <v>168</v>
      </c>
      <c r="C37" s="115">
        <v>808500</v>
      </c>
      <c r="D37" s="130">
        <v>43448</v>
      </c>
      <c r="E37" s="130">
        <v>43449</v>
      </c>
      <c r="F37" s="130">
        <v>43449</v>
      </c>
      <c r="G37" s="130">
        <v>43449</v>
      </c>
      <c r="H37" s="130">
        <v>43449</v>
      </c>
      <c r="I37" s="106"/>
    </row>
    <row r="38" spans="1:9" s="92" customFormat="1" ht="30" customHeight="1" x14ac:dyDescent="0.15">
      <c r="A38" s="129" t="s">
        <v>169</v>
      </c>
      <c r="B38" s="106" t="s">
        <v>170</v>
      </c>
      <c r="C38" s="115">
        <v>1780000</v>
      </c>
      <c r="D38" s="130">
        <v>43452</v>
      </c>
      <c r="E38" s="130">
        <v>43456</v>
      </c>
      <c r="F38" s="130">
        <v>43456</v>
      </c>
      <c r="G38" s="130">
        <v>43456</v>
      </c>
      <c r="H38" s="130">
        <v>43456</v>
      </c>
      <c r="I38" s="106"/>
    </row>
    <row r="39" spans="1:9" s="92" customFormat="1" ht="30" customHeight="1" x14ac:dyDescent="0.15">
      <c r="A39" s="129" t="s">
        <v>297</v>
      </c>
      <c r="B39" s="106" t="s">
        <v>298</v>
      </c>
      <c r="C39" s="115">
        <v>2200000</v>
      </c>
      <c r="D39" s="130">
        <v>43448</v>
      </c>
      <c r="E39" s="130">
        <v>43448</v>
      </c>
      <c r="F39" s="130">
        <v>43460</v>
      </c>
      <c r="G39" s="130">
        <v>43460</v>
      </c>
      <c r="H39" s="130">
        <v>43460</v>
      </c>
      <c r="I39" s="106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E30" sqref="E30"/>
    </sheetView>
  </sheetViews>
  <sheetFormatPr defaultRowHeight="13.5" x14ac:dyDescent="0.15"/>
  <cols>
    <col min="1" max="1" width="15.109375" style="107" bestFit="1" customWidth="1"/>
    <col min="2" max="2" width="23.5546875" style="116" customWidth="1"/>
    <col min="3" max="3" width="13.33203125" style="107" customWidth="1"/>
    <col min="4" max="4" width="11.5546875" style="123" bestFit="1" customWidth="1"/>
    <col min="5" max="6" width="9.5546875" style="105" customWidth="1"/>
    <col min="7" max="7" width="10.33203125" style="105" customWidth="1"/>
    <col min="8" max="8" width="12" style="105" customWidth="1"/>
    <col min="9" max="9" width="16.109375" style="18" customWidth="1"/>
    <col min="10" max="10" width="11.5546875" style="98" bestFit="1" customWidth="1"/>
    <col min="11" max="16384" width="8.88671875" style="98"/>
  </cols>
  <sheetData>
    <row r="1" spans="1:10" ht="25.5" x14ac:dyDescent="0.15">
      <c r="A1" s="189" t="s">
        <v>19</v>
      </c>
      <c r="B1" s="189"/>
      <c r="C1" s="189"/>
      <c r="D1" s="189"/>
      <c r="E1" s="189"/>
      <c r="F1" s="189"/>
      <c r="G1" s="189"/>
      <c r="H1" s="189"/>
      <c r="I1" s="189"/>
    </row>
    <row r="2" spans="1:10" ht="25.5" x14ac:dyDescent="0.15">
      <c r="A2" s="190" t="s">
        <v>80</v>
      </c>
      <c r="B2" s="190"/>
      <c r="C2" s="99"/>
      <c r="D2" s="104"/>
      <c r="E2" s="104"/>
      <c r="F2" s="104"/>
      <c r="G2" s="104"/>
      <c r="H2" s="104"/>
      <c r="I2" s="100" t="s">
        <v>65</v>
      </c>
    </row>
    <row r="3" spans="1:10" ht="26.25" customHeight="1" x14ac:dyDescent="0.15">
      <c r="A3" s="101" t="s">
        <v>4</v>
      </c>
      <c r="B3" s="119" t="s">
        <v>5</v>
      </c>
      <c r="C3" s="102" t="s">
        <v>60</v>
      </c>
      <c r="D3" s="103" t="s">
        <v>61</v>
      </c>
      <c r="E3" s="103" t="s">
        <v>66</v>
      </c>
      <c r="F3" s="103" t="s">
        <v>62</v>
      </c>
      <c r="G3" s="103" t="s">
        <v>63</v>
      </c>
      <c r="H3" s="103" t="s">
        <v>64</v>
      </c>
      <c r="I3" s="102" t="s">
        <v>68</v>
      </c>
    </row>
    <row r="4" spans="1:10" ht="23.1" customHeight="1" x14ac:dyDescent="0.15">
      <c r="A4" s="15" t="s">
        <v>81</v>
      </c>
      <c r="B4" s="117" t="s">
        <v>105</v>
      </c>
      <c r="C4" s="59" t="s">
        <v>82</v>
      </c>
      <c r="D4" s="62">
        <v>702206540</v>
      </c>
      <c r="E4" s="62"/>
      <c r="F4" s="62">
        <f>54242290+54224180+54224180+54211880+55994020+54117840+54117840+54117840+54117840+54117840+54117840</f>
        <v>597603590</v>
      </c>
      <c r="G4" s="62">
        <v>101837830</v>
      </c>
      <c r="H4" s="62">
        <f>SUM(E4:G4)</f>
        <v>699441420</v>
      </c>
      <c r="I4" s="74"/>
    </row>
    <row r="5" spans="1:10" ht="23.1" customHeight="1" x14ac:dyDescent="0.15">
      <c r="A5" s="15" t="s">
        <v>81</v>
      </c>
      <c r="B5" s="124" t="s">
        <v>120</v>
      </c>
      <c r="C5" s="80" t="s">
        <v>119</v>
      </c>
      <c r="D5" s="121">
        <v>115626750</v>
      </c>
      <c r="E5" s="62"/>
      <c r="F5" s="62">
        <f>9274690+8999790+9240990+9039390*8</f>
        <v>99830590</v>
      </c>
      <c r="G5" s="62">
        <v>10788430</v>
      </c>
      <c r="H5" s="62">
        <f>SUM(E5:G5)</f>
        <v>110619020</v>
      </c>
      <c r="I5" s="74"/>
    </row>
    <row r="6" spans="1:10" ht="23.1" customHeight="1" x14ac:dyDescent="0.15">
      <c r="A6" s="15" t="s">
        <v>79</v>
      </c>
      <c r="B6" s="124" t="s">
        <v>104</v>
      </c>
      <c r="C6" s="26" t="s">
        <v>83</v>
      </c>
      <c r="D6" s="62">
        <v>2520000</v>
      </c>
      <c r="E6" s="62"/>
      <c r="F6" s="62">
        <f>210000*11</f>
        <v>2310000</v>
      </c>
      <c r="G6" s="62">
        <v>210000</v>
      </c>
      <c r="H6" s="62">
        <f t="shared" ref="H6:H12" si="0">SUM(E6:G6)</f>
        <v>2520000</v>
      </c>
      <c r="I6" s="74"/>
    </row>
    <row r="7" spans="1:10" ht="23.1" customHeight="1" x14ac:dyDescent="0.15">
      <c r="A7" s="15" t="s">
        <v>79</v>
      </c>
      <c r="B7" s="118" t="s">
        <v>94</v>
      </c>
      <c r="C7" s="80" t="s">
        <v>85</v>
      </c>
      <c r="D7" s="62">
        <v>15470000</v>
      </c>
      <c r="E7" s="62"/>
      <c r="F7" s="62">
        <f>1260000+1050000+1470000*2+1260000+1330000+1330000+1120000+980000+1330000+1400000</f>
        <v>14000000</v>
      </c>
      <c r="G7" s="62">
        <v>980000</v>
      </c>
      <c r="H7" s="62">
        <f t="shared" si="0"/>
        <v>14980000</v>
      </c>
      <c r="I7" s="74"/>
    </row>
    <row r="8" spans="1:10" ht="23.1" customHeight="1" x14ac:dyDescent="0.15">
      <c r="A8" s="15" t="s">
        <v>79</v>
      </c>
      <c r="B8" s="118" t="s">
        <v>122</v>
      </c>
      <c r="C8" s="120" t="s">
        <v>125</v>
      </c>
      <c r="D8" s="62">
        <v>38356000</v>
      </c>
      <c r="E8" s="62"/>
      <c r="F8" s="62">
        <f>2752000+2223100+3207800+2984200+2807900+2709000+2635900+2408000+2924000+2279000+1079000</f>
        <v>28009900</v>
      </c>
      <c r="G8" s="62">
        <v>3749900</v>
      </c>
      <c r="H8" s="62">
        <f t="shared" si="0"/>
        <v>31759800</v>
      </c>
      <c r="I8" s="74"/>
      <c r="J8" s="139"/>
    </row>
    <row r="9" spans="1:10" ht="23.1" customHeight="1" x14ac:dyDescent="0.15">
      <c r="A9" s="15" t="s">
        <v>79</v>
      </c>
      <c r="B9" s="124" t="s">
        <v>87</v>
      </c>
      <c r="C9" s="80" t="s">
        <v>88</v>
      </c>
      <c r="D9" s="121">
        <v>2520000</v>
      </c>
      <c r="E9" s="62"/>
      <c r="F9" s="62">
        <f>210000*11</f>
        <v>2310000</v>
      </c>
      <c r="G9" s="62">
        <v>210000</v>
      </c>
      <c r="H9" s="62">
        <f t="shared" si="0"/>
        <v>2520000</v>
      </c>
      <c r="I9" s="74"/>
    </row>
    <row r="10" spans="1:10" ht="23.1" customHeight="1" x14ac:dyDescent="0.15">
      <c r="A10" s="15" t="s">
        <v>79</v>
      </c>
      <c r="B10" s="124" t="s">
        <v>98</v>
      </c>
      <c r="C10" s="59" t="s">
        <v>90</v>
      </c>
      <c r="D10" s="62">
        <v>2112000</v>
      </c>
      <c r="E10" s="62"/>
      <c r="F10" s="62">
        <f>176000*11</f>
        <v>1936000</v>
      </c>
      <c r="G10" s="62">
        <v>176000</v>
      </c>
      <c r="H10" s="62">
        <f t="shared" si="0"/>
        <v>2112000</v>
      </c>
      <c r="I10" s="74"/>
    </row>
    <row r="11" spans="1:10" ht="23.1" customHeight="1" x14ac:dyDescent="0.15">
      <c r="A11" s="15" t="s">
        <v>79</v>
      </c>
      <c r="B11" s="124" t="s">
        <v>97</v>
      </c>
      <c r="C11" s="80" t="s">
        <v>92</v>
      </c>
      <c r="D11" s="121">
        <v>2376000</v>
      </c>
      <c r="E11" s="62"/>
      <c r="F11" s="62">
        <f>198000*11</f>
        <v>2178000</v>
      </c>
      <c r="G11" s="62">
        <v>198000</v>
      </c>
      <c r="H11" s="62">
        <f t="shared" si="0"/>
        <v>2376000</v>
      </c>
      <c r="I11" s="74"/>
    </row>
    <row r="12" spans="1:10" ht="23.1" customHeight="1" x14ac:dyDescent="0.15">
      <c r="A12" s="15" t="s">
        <v>77</v>
      </c>
      <c r="B12" s="118" t="s">
        <v>113</v>
      </c>
      <c r="C12" s="81" t="s">
        <v>96</v>
      </c>
      <c r="D12" s="121">
        <v>1800000</v>
      </c>
      <c r="E12" s="62"/>
      <c r="F12" s="62">
        <f>158000+371000+158000+371000+371000</f>
        <v>1429000</v>
      </c>
      <c r="G12" s="62">
        <v>371000</v>
      </c>
      <c r="H12" s="62">
        <f t="shared" si="0"/>
        <v>1800000</v>
      </c>
      <c r="I12" s="74"/>
    </row>
    <row r="13" spans="1:10" ht="23.1" customHeight="1" x14ac:dyDescent="0.15">
      <c r="A13" s="15" t="s">
        <v>79</v>
      </c>
      <c r="B13" s="124" t="s">
        <v>84</v>
      </c>
      <c r="C13" s="26" t="s">
        <v>95</v>
      </c>
      <c r="D13" s="62">
        <v>3240000</v>
      </c>
      <c r="E13" s="62"/>
      <c r="F13" s="62">
        <f>270000*11</f>
        <v>2970000</v>
      </c>
      <c r="G13" s="62">
        <v>270000</v>
      </c>
      <c r="H13" s="62">
        <f>SUM(E13:G13)</f>
        <v>3240000</v>
      </c>
      <c r="I13" s="74"/>
    </row>
    <row r="14" spans="1:10" ht="23.1" customHeight="1" x14ac:dyDescent="0.15">
      <c r="A14" s="15" t="s">
        <v>79</v>
      </c>
      <c r="B14" s="124" t="s">
        <v>126</v>
      </c>
      <c r="C14" s="26" t="s">
        <v>95</v>
      </c>
      <c r="D14" s="62">
        <v>1620000</v>
      </c>
      <c r="E14" s="62"/>
      <c r="F14" s="62">
        <f>135000*11</f>
        <v>1485000</v>
      </c>
      <c r="G14" s="62">
        <v>135000</v>
      </c>
      <c r="H14" s="62">
        <f>SUM(E14:G14)</f>
        <v>1620000</v>
      </c>
      <c r="I14" s="74"/>
    </row>
    <row r="15" spans="1:10" ht="23.1" customHeight="1" x14ac:dyDescent="0.15">
      <c r="A15" s="15" t="s">
        <v>79</v>
      </c>
      <c r="B15" s="118" t="s">
        <v>99</v>
      </c>
      <c r="C15" s="82" t="s">
        <v>100</v>
      </c>
      <c r="D15" s="77">
        <v>6600000</v>
      </c>
      <c r="E15" s="77"/>
      <c r="F15" s="77">
        <f>550000*11</f>
        <v>6050000</v>
      </c>
      <c r="G15" s="77">
        <v>550000</v>
      </c>
      <c r="H15" s="62">
        <f t="shared" ref="H15:H32" si="1">SUM(E15:G15)</f>
        <v>6600000</v>
      </c>
      <c r="I15" s="74"/>
    </row>
    <row r="16" spans="1:10" ht="23.1" customHeight="1" x14ac:dyDescent="0.15">
      <c r="A16" s="15" t="s">
        <v>77</v>
      </c>
      <c r="B16" s="118" t="s">
        <v>108</v>
      </c>
      <c r="C16" s="82" t="s">
        <v>109</v>
      </c>
      <c r="D16" s="122">
        <v>11411160</v>
      </c>
      <c r="E16" s="62"/>
      <c r="F16" s="62">
        <f>950930*11</f>
        <v>10460230</v>
      </c>
      <c r="G16" s="62">
        <v>950930</v>
      </c>
      <c r="H16" s="62">
        <f t="shared" si="1"/>
        <v>11411160</v>
      </c>
      <c r="I16" s="74"/>
    </row>
    <row r="17" spans="1:9" ht="23.1" customHeight="1" x14ac:dyDescent="0.15">
      <c r="A17" s="15" t="s">
        <v>77</v>
      </c>
      <c r="B17" s="118" t="s">
        <v>111</v>
      </c>
      <c r="C17" s="82" t="s">
        <v>112</v>
      </c>
      <c r="D17" s="122">
        <v>748000</v>
      </c>
      <c r="E17" s="62"/>
      <c r="F17" s="62">
        <f>74800*9</f>
        <v>673200</v>
      </c>
      <c r="G17" s="62">
        <v>74800</v>
      </c>
      <c r="H17" s="62">
        <f t="shared" ref="H17" si="2">SUM(E17:G17)</f>
        <v>748000</v>
      </c>
      <c r="I17" s="74"/>
    </row>
    <row r="18" spans="1:9" ht="23.1" customHeight="1" x14ac:dyDescent="0.15">
      <c r="A18" s="15" t="s">
        <v>77</v>
      </c>
      <c r="B18" s="118" t="s">
        <v>128</v>
      </c>
      <c r="C18" s="82" t="s">
        <v>129</v>
      </c>
      <c r="D18" s="62">
        <v>382800</v>
      </c>
      <c r="E18" s="62"/>
      <c r="F18" s="62">
        <f>63800*5</f>
        <v>319000</v>
      </c>
      <c r="G18" s="62">
        <v>63800</v>
      </c>
      <c r="H18" s="62">
        <f t="shared" si="1"/>
        <v>382800</v>
      </c>
      <c r="I18" s="15"/>
    </row>
    <row r="19" spans="1:9" ht="23.1" customHeight="1" x14ac:dyDescent="0.15">
      <c r="A19" s="15" t="s">
        <v>77</v>
      </c>
      <c r="B19" s="118" t="s">
        <v>141</v>
      </c>
      <c r="C19" s="82" t="s">
        <v>138</v>
      </c>
      <c r="D19" s="62">
        <v>4180000</v>
      </c>
      <c r="E19" s="62"/>
      <c r="F19" s="62"/>
      <c r="G19" s="62">
        <v>4180000</v>
      </c>
      <c r="H19" s="62">
        <f t="shared" si="1"/>
        <v>4180000</v>
      </c>
      <c r="I19" s="15"/>
    </row>
    <row r="20" spans="1:9" ht="23.1" customHeight="1" x14ac:dyDescent="0.15">
      <c r="A20" s="15" t="s">
        <v>77</v>
      </c>
      <c r="B20" s="118" t="s">
        <v>144</v>
      </c>
      <c r="C20" s="81" t="s">
        <v>139</v>
      </c>
      <c r="D20" s="62">
        <v>1100000</v>
      </c>
      <c r="E20" s="62"/>
      <c r="F20" s="62"/>
      <c r="G20" s="62">
        <v>1100000</v>
      </c>
      <c r="H20" s="62">
        <f t="shared" si="1"/>
        <v>1100000</v>
      </c>
      <c r="I20" s="15"/>
    </row>
    <row r="21" spans="1:9" ht="23.1" customHeight="1" x14ac:dyDescent="0.15">
      <c r="A21" s="15" t="s">
        <v>77</v>
      </c>
      <c r="B21" s="118" t="s">
        <v>161</v>
      </c>
      <c r="C21" s="82" t="s">
        <v>133</v>
      </c>
      <c r="D21" s="115">
        <v>400000</v>
      </c>
      <c r="E21" s="62"/>
      <c r="F21" s="62"/>
      <c r="G21" s="115">
        <v>400000</v>
      </c>
      <c r="H21" s="62">
        <f t="shared" si="1"/>
        <v>400000</v>
      </c>
      <c r="I21" s="15"/>
    </row>
    <row r="22" spans="1:9" ht="23.1" customHeight="1" x14ac:dyDescent="0.15">
      <c r="A22" s="15" t="s">
        <v>77</v>
      </c>
      <c r="B22" s="118" t="s">
        <v>162</v>
      </c>
      <c r="C22" s="82" t="s">
        <v>164</v>
      </c>
      <c r="D22" s="115">
        <v>4389000</v>
      </c>
      <c r="E22" s="62"/>
      <c r="F22" s="62"/>
      <c r="G22" s="115">
        <v>4389000</v>
      </c>
      <c r="H22" s="62">
        <f t="shared" si="1"/>
        <v>4389000</v>
      </c>
      <c r="I22" s="15"/>
    </row>
    <row r="23" spans="1:9" ht="23.1" customHeight="1" x14ac:dyDescent="0.15">
      <c r="A23" s="15" t="s">
        <v>77</v>
      </c>
      <c r="B23" s="126" t="s">
        <v>163</v>
      </c>
      <c r="C23" s="106" t="s">
        <v>165</v>
      </c>
      <c r="D23" s="115">
        <v>300000</v>
      </c>
      <c r="E23" s="62"/>
      <c r="F23" s="62"/>
      <c r="G23" s="115">
        <v>300000</v>
      </c>
      <c r="H23" s="62">
        <f t="shared" si="1"/>
        <v>300000</v>
      </c>
      <c r="I23" s="15"/>
    </row>
    <row r="24" spans="1:9" ht="23.1" customHeight="1" x14ac:dyDescent="0.15">
      <c r="A24" s="15" t="s">
        <v>77</v>
      </c>
      <c r="B24" s="142" t="s">
        <v>167</v>
      </c>
      <c r="C24" s="15" t="s">
        <v>168</v>
      </c>
      <c r="D24" s="62">
        <v>808500</v>
      </c>
      <c r="E24" s="62"/>
      <c r="F24" s="62"/>
      <c r="G24" s="62">
        <v>808500</v>
      </c>
      <c r="H24" s="62">
        <f t="shared" si="1"/>
        <v>808500</v>
      </c>
      <c r="I24" s="15"/>
    </row>
    <row r="25" spans="1:9" ht="23.1" customHeight="1" x14ac:dyDescent="0.15">
      <c r="A25" s="15" t="s">
        <v>77</v>
      </c>
      <c r="B25" s="140" t="s">
        <v>169</v>
      </c>
      <c r="C25" s="15" t="s">
        <v>170</v>
      </c>
      <c r="D25" s="141">
        <v>1780000</v>
      </c>
      <c r="E25" s="141"/>
      <c r="F25" s="141"/>
      <c r="G25" s="141">
        <v>1780000</v>
      </c>
      <c r="H25" s="141">
        <f t="shared" si="1"/>
        <v>1780000</v>
      </c>
      <c r="I25" s="140"/>
    </row>
    <row r="26" spans="1:9" ht="23.1" customHeight="1" x14ac:dyDescent="0.15">
      <c r="A26" s="15" t="s">
        <v>77</v>
      </c>
      <c r="B26" s="145" t="s">
        <v>171</v>
      </c>
      <c r="C26" s="146" t="s">
        <v>172</v>
      </c>
      <c r="D26" s="147">
        <v>988000</v>
      </c>
      <c r="E26" s="148"/>
      <c r="F26" s="148"/>
      <c r="G26" s="147">
        <v>988000</v>
      </c>
      <c r="H26" s="141">
        <f t="shared" si="1"/>
        <v>988000</v>
      </c>
      <c r="I26" s="149"/>
    </row>
    <row r="27" spans="1:9" ht="23.1" customHeight="1" x14ac:dyDescent="0.15">
      <c r="A27" s="15" t="s">
        <v>77</v>
      </c>
      <c r="B27" s="150" t="s">
        <v>173</v>
      </c>
      <c r="C27" s="151" t="s">
        <v>174</v>
      </c>
      <c r="D27" s="152">
        <v>1600000</v>
      </c>
      <c r="E27" s="148"/>
      <c r="F27" s="148"/>
      <c r="G27" s="152">
        <v>1600000</v>
      </c>
      <c r="H27" s="141">
        <f t="shared" si="1"/>
        <v>1600000</v>
      </c>
      <c r="I27" s="149"/>
    </row>
    <row r="28" spans="1:9" ht="23.1" customHeight="1" x14ac:dyDescent="0.15">
      <c r="A28" s="15" t="s">
        <v>77</v>
      </c>
      <c r="B28" s="153" t="s">
        <v>175</v>
      </c>
      <c r="C28" s="151" t="s">
        <v>178</v>
      </c>
      <c r="D28" s="152">
        <v>3200000</v>
      </c>
      <c r="E28" s="148"/>
      <c r="F28" s="148"/>
      <c r="G28" s="152">
        <v>3200000</v>
      </c>
      <c r="H28" s="141">
        <f t="shared" si="1"/>
        <v>3200000</v>
      </c>
      <c r="I28" s="149"/>
    </row>
    <row r="29" spans="1:9" ht="23.1" customHeight="1" x14ac:dyDescent="0.15">
      <c r="A29" s="15" t="s">
        <v>77</v>
      </c>
      <c r="B29" s="153" t="s">
        <v>176</v>
      </c>
      <c r="C29" s="151" t="s">
        <v>179</v>
      </c>
      <c r="D29" s="152">
        <v>1535000</v>
      </c>
      <c r="E29" s="148"/>
      <c r="F29" s="148"/>
      <c r="G29" s="152">
        <v>1535000</v>
      </c>
      <c r="H29" s="141">
        <f t="shared" si="1"/>
        <v>1535000</v>
      </c>
      <c r="I29" s="149"/>
    </row>
    <row r="30" spans="1:9" ht="23.1" customHeight="1" x14ac:dyDescent="0.15">
      <c r="A30" s="15" t="s">
        <v>77</v>
      </c>
      <c r="B30" s="153" t="s">
        <v>177</v>
      </c>
      <c r="C30" s="151" t="s">
        <v>180</v>
      </c>
      <c r="D30" s="152">
        <v>2898000</v>
      </c>
      <c r="E30" s="148"/>
      <c r="F30" s="148"/>
      <c r="G30" s="152">
        <v>2898000</v>
      </c>
      <c r="H30" s="141">
        <f t="shared" si="1"/>
        <v>2898000</v>
      </c>
      <c r="I30" s="149"/>
    </row>
    <row r="31" spans="1:9" ht="23.1" customHeight="1" x14ac:dyDescent="0.15">
      <c r="A31" s="15" t="s">
        <v>77</v>
      </c>
      <c r="B31" s="154" t="s">
        <v>181</v>
      </c>
      <c r="C31" s="155" t="s">
        <v>183</v>
      </c>
      <c r="D31" s="156">
        <v>2200000</v>
      </c>
      <c r="E31" s="148"/>
      <c r="F31" s="148"/>
      <c r="G31" s="156">
        <v>2200000</v>
      </c>
      <c r="H31" s="141">
        <f t="shared" si="1"/>
        <v>2200000</v>
      </c>
      <c r="I31" s="149"/>
    </row>
    <row r="32" spans="1:9" ht="23.1" customHeight="1" x14ac:dyDescent="0.15">
      <c r="A32" s="15" t="s">
        <v>77</v>
      </c>
      <c r="B32" s="157" t="s">
        <v>182</v>
      </c>
      <c r="C32" s="151" t="s">
        <v>184</v>
      </c>
      <c r="D32" s="152">
        <v>998000</v>
      </c>
      <c r="E32" s="148"/>
      <c r="F32" s="148"/>
      <c r="G32" s="152">
        <v>998000</v>
      </c>
      <c r="H32" s="141">
        <f t="shared" si="1"/>
        <v>998000</v>
      </c>
      <c r="I32" s="149"/>
    </row>
    <row r="33" spans="1:3" ht="23.1" customHeight="1" x14ac:dyDescent="0.15">
      <c r="A33" s="143"/>
      <c r="B33" s="144"/>
      <c r="C33" s="143"/>
    </row>
    <row r="34" spans="1:3" ht="23.1" customHeight="1" x14ac:dyDescent="0.15"/>
    <row r="35" spans="1:3" ht="23.1" customHeight="1" x14ac:dyDescent="0.15"/>
    <row r="36" spans="1:3" ht="23.1" customHeight="1" x14ac:dyDescent="0.15"/>
    <row r="37" spans="1:3" ht="23.1" customHeight="1" x14ac:dyDescent="0.15"/>
    <row r="38" spans="1:3" ht="23.1" customHeight="1" x14ac:dyDescent="0.15"/>
    <row r="39" spans="1:3" ht="23.1" customHeight="1" x14ac:dyDescent="0.15"/>
    <row r="40" spans="1:3" ht="23.1" customHeight="1" x14ac:dyDescent="0.15"/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workbookViewId="0">
      <selection activeCell="D95" sqref="D95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21.77734375" style="8" customWidth="1"/>
    <col min="4" max="4" width="18" style="8" customWidth="1"/>
    <col min="5" max="5" width="35" style="8" customWidth="1"/>
  </cols>
  <sheetData>
    <row r="1" spans="1:5" ht="39" customHeight="1" x14ac:dyDescent="0.15">
      <c r="A1" s="185" t="s">
        <v>21</v>
      </c>
      <c r="B1" s="185"/>
      <c r="C1" s="185"/>
      <c r="D1" s="185"/>
      <c r="E1" s="185"/>
    </row>
    <row r="2" spans="1:5" ht="26.25" thickBot="1" x14ac:dyDescent="0.2">
      <c r="A2" s="54" t="s">
        <v>77</v>
      </c>
      <c r="B2" s="27"/>
      <c r="C2" s="1"/>
      <c r="D2" s="1"/>
      <c r="E2" s="70" t="s">
        <v>48</v>
      </c>
    </row>
    <row r="3" spans="1:5" ht="21" customHeight="1" thickTop="1" x14ac:dyDescent="0.15">
      <c r="A3" s="191" t="s">
        <v>49</v>
      </c>
      <c r="B3" s="28" t="s">
        <v>50</v>
      </c>
      <c r="C3" s="197" t="s">
        <v>234</v>
      </c>
      <c r="D3" s="195"/>
      <c r="E3" s="196"/>
    </row>
    <row r="4" spans="1:5" ht="21" customHeight="1" x14ac:dyDescent="0.15">
      <c r="A4" s="192"/>
      <c r="B4" s="29" t="s">
        <v>51</v>
      </c>
      <c r="C4" s="85">
        <v>1043000</v>
      </c>
      <c r="D4" s="39" t="s">
        <v>52</v>
      </c>
      <c r="E4" s="86">
        <v>988000</v>
      </c>
    </row>
    <row r="5" spans="1:5" ht="21" customHeight="1" x14ac:dyDescent="0.15">
      <c r="A5" s="192"/>
      <c r="B5" s="29" t="s">
        <v>53</v>
      </c>
      <c r="C5" s="40">
        <f>E4/C4</f>
        <v>0.94726749760306805</v>
      </c>
      <c r="D5" s="39" t="s">
        <v>33</v>
      </c>
      <c r="E5" s="86">
        <v>988000</v>
      </c>
    </row>
    <row r="6" spans="1:5" ht="21" customHeight="1" x14ac:dyDescent="0.15">
      <c r="A6" s="192"/>
      <c r="B6" s="29" t="s">
        <v>32</v>
      </c>
      <c r="C6" s="41" t="s">
        <v>236</v>
      </c>
      <c r="D6" s="39" t="s">
        <v>67</v>
      </c>
      <c r="E6" s="45" t="s">
        <v>238</v>
      </c>
    </row>
    <row r="7" spans="1:5" ht="21" customHeight="1" x14ac:dyDescent="0.15">
      <c r="A7" s="192"/>
      <c r="B7" s="29" t="s">
        <v>54</v>
      </c>
      <c r="C7" s="83" t="s">
        <v>101</v>
      </c>
      <c r="D7" s="39" t="s">
        <v>55</v>
      </c>
      <c r="E7" s="45" t="s">
        <v>185</v>
      </c>
    </row>
    <row r="8" spans="1:5" ht="21" customHeight="1" x14ac:dyDescent="0.15">
      <c r="A8" s="192"/>
      <c r="B8" s="29" t="s">
        <v>56</v>
      </c>
      <c r="C8" s="83" t="s">
        <v>102</v>
      </c>
      <c r="D8" s="39" t="s">
        <v>35</v>
      </c>
      <c r="E8" s="158" t="s">
        <v>174</v>
      </c>
    </row>
    <row r="9" spans="1:5" ht="21" customHeight="1" thickBot="1" x14ac:dyDescent="0.2">
      <c r="A9" s="193"/>
      <c r="B9" s="30" t="s">
        <v>57</v>
      </c>
      <c r="C9" s="84" t="s">
        <v>103</v>
      </c>
      <c r="D9" s="43" t="s">
        <v>58</v>
      </c>
      <c r="E9" s="44" t="s">
        <v>186</v>
      </c>
    </row>
    <row r="10" spans="1:5" s="92" customFormat="1" ht="21" customHeight="1" thickTop="1" x14ac:dyDescent="0.15">
      <c r="A10" s="191" t="s">
        <v>49</v>
      </c>
      <c r="B10" s="28" t="s">
        <v>50</v>
      </c>
      <c r="C10" s="197" t="s">
        <v>187</v>
      </c>
      <c r="D10" s="195"/>
      <c r="E10" s="196"/>
    </row>
    <row r="11" spans="1:5" s="92" customFormat="1" ht="21" customHeight="1" x14ac:dyDescent="0.15">
      <c r="A11" s="192"/>
      <c r="B11" s="29" t="s">
        <v>51</v>
      </c>
      <c r="C11" s="85">
        <v>420000</v>
      </c>
      <c r="D11" s="39" t="s">
        <v>52</v>
      </c>
      <c r="E11" s="86">
        <v>400000</v>
      </c>
    </row>
    <row r="12" spans="1:5" s="92" customFormat="1" ht="21" customHeight="1" x14ac:dyDescent="0.15">
      <c r="A12" s="192"/>
      <c r="B12" s="29" t="s">
        <v>53</v>
      </c>
      <c r="C12" s="40">
        <f>E11/C11</f>
        <v>0.95238095238095233</v>
      </c>
      <c r="D12" s="39" t="s">
        <v>33</v>
      </c>
      <c r="E12" s="86">
        <f>E11</f>
        <v>400000</v>
      </c>
    </row>
    <row r="13" spans="1:5" s="92" customFormat="1" ht="21" customHeight="1" x14ac:dyDescent="0.15">
      <c r="A13" s="192"/>
      <c r="B13" s="29" t="s">
        <v>32</v>
      </c>
      <c r="C13" s="41" t="s">
        <v>188</v>
      </c>
      <c r="D13" s="39" t="s">
        <v>67</v>
      </c>
      <c r="E13" s="45" t="s">
        <v>189</v>
      </c>
    </row>
    <row r="14" spans="1:5" s="92" customFormat="1" ht="21" customHeight="1" x14ac:dyDescent="0.15">
      <c r="A14" s="192"/>
      <c r="B14" s="29" t="s">
        <v>54</v>
      </c>
      <c r="C14" s="83" t="s">
        <v>101</v>
      </c>
      <c r="D14" s="39" t="s">
        <v>55</v>
      </c>
      <c r="E14" s="45" t="s">
        <v>189</v>
      </c>
    </row>
    <row r="15" spans="1:5" s="92" customFormat="1" ht="21" customHeight="1" x14ac:dyDescent="0.15">
      <c r="A15" s="192"/>
      <c r="B15" s="29" t="s">
        <v>56</v>
      </c>
      <c r="C15" s="83" t="s">
        <v>102</v>
      </c>
      <c r="D15" s="39" t="s">
        <v>35</v>
      </c>
      <c r="E15" s="42" t="s">
        <v>140</v>
      </c>
    </row>
    <row r="16" spans="1:5" s="92" customFormat="1" ht="21" customHeight="1" thickBot="1" x14ac:dyDescent="0.2">
      <c r="A16" s="193"/>
      <c r="B16" s="30" t="s">
        <v>57</v>
      </c>
      <c r="C16" s="84" t="s">
        <v>103</v>
      </c>
      <c r="D16" s="43" t="s">
        <v>58</v>
      </c>
      <c r="E16" s="44" t="s">
        <v>134</v>
      </c>
    </row>
    <row r="17" spans="1:5" s="92" customFormat="1" ht="21" customHeight="1" thickTop="1" x14ac:dyDescent="0.15">
      <c r="A17" s="191" t="s">
        <v>49</v>
      </c>
      <c r="B17" s="28" t="s">
        <v>50</v>
      </c>
      <c r="C17" s="197" t="s">
        <v>190</v>
      </c>
      <c r="D17" s="195"/>
      <c r="E17" s="196"/>
    </row>
    <row r="18" spans="1:5" s="92" customFormat="1" ht="21" customHeight="1" x14ac:dyDescent="0.15">
      <c r="A18" s="192"/>
      <c r="B18" s="29" t="s">
        <v>51</v>
      </c>
      <c r="C18" s="85">
        <v>4620000</v>
      </c>
      <c r="D18" s="39" t="s">
        <v>52</v>
      </c>
      <c r="E18" s="86">
        <v>4389000</v>
      </c>
    </row>
    <row r="19" spans="1:5" s="92" customFormat="1" ht="21" customHeight="1" x14ac:dyDescent="0.15">
      <c r="A19" s="192"/>
      <c r="B19" s="29" t="s">
        <v>53</v>
      </c>
      <c r="C19" s="40">
        <f>E18/C18</f>
        <v>0.95</v>
      </c>
      <c r="D19" s="39" t="s">
        <v>33</v>
      </c>
      <c r="E19" s="86">
        <f>E18</f>
        <v>4389000</v>
      </c>
    </row>
    <row r="20" spans="1:5" s="92" customFormat="1" ht="21" customHeight="1" x14ac:dyDescent="0.15">
      <c r="A20" s="192"/>
      <c r="B20" s="29" t="s">
        <v>32</v>
      </c>
      <c r="C20" s="41" t="s">
        <v>191</v>
      </c>
      <c r="D20" s="39" t="s">
        <v>67</v>
      </c>
      <c r="E20" s="45" t="s">
        <v>192</v>
      </c>
    </row>
    <row r="21" spans="1:5" s="92" customFormat="1" ht="21" customHeight="1" x14ac:dyDescent="0.15">
      <c r="A21" s="192"/>
      <c r="B21" s="29" t="s">
        <v>54</v>
      </c>
      <c r="C21" s="83" t="s">
        <v>101</v>
      </c>
      <c r="D21" s="39" t="s">
        <v>55</v>
      </c>
      <c r="E21" s="45" t="s">
        <v>135</v>
      </c>
    </row>
    <row r="22" spans="1:5" s="92" customFormat="1" ht="21" customHeight="1" x14ac:dyDescent="0.15">
      <c r="A22" s="192"/>
      <c r="B22" s="29" t="s">
        <v>56</v>
      </c>
      <c r="C22" s="83" t="s">
        <v>102</v>
      </c>
      <c r="D22" s="39" t="s">
        <v>35</v>
      </c>
      <c r="E22" s="42" t="s">
        <v>164</v>
      </c>
    </row>
    <row r="23" spans="1:5" s="92" customFormat="1" ht="21" customHeight="1" thickBot="1" x14ac:dyDescent="0.2">
      <c r="A23" s="193"/>
      <c r="B23" s="30" t="s">
        <v>57</v>
      </c>
      <c r="C23" s="84" t="s">
        <v>103</v>
      </c>
      <c r="D23" s="43" t="s">
        <v>58</v>
      </c>
      <c r="E23" s="44" t="s">
        <v>193</v>
      </c>
    </row>
    <row r="24" spans="1:5" s="92" customFormat="1" ht="21" customHeight="1" thickTop="1" x14ac:dyDescent="0.15">
      <c r="A24" s="191" t="s">
        <v>49</v>
      </c>
      <c r="B24" s="28" t="s">
        <v>50</v>
      </c>
      <c r="C24" s="197" t="s">
        <v>194</v>
      </c>
      <c r="D24" s="195"/>
      <c r="E24" s="196"/>
    </row>
    <row r="25" spans="1:5" s="92" customFormat="1" ht="21" customHeight="1" x14ac:dyDescent="0.15">
      <c r="A25" s="192"/>
      <c r="B25" s="29" t="s">
        <v>51</v>
      </c>
      <c r="C25" s="85">
        <v>330000</v>
      </c>
      <c r="D25" s="39" t="s">
        <v>52</v>
      </c>
      <c r="E25" s="86">
        <v>300000</v>
      </c>
    </row>
    <row r="26" spans="1:5" s="92" customFormat="1" ht="21" customHeight="1" x14ac:dyDescent="0.15">
      <c r="A26" s="192"/>
      <c r="B26" s="29" t="s">
        <v>53</v>
      </c>
      <c r="C26" s="40">
        <f>E25/C25</f>
        <v>0.90909090909090906</v>
      </c>
      <c r="D26" s="39" t="s">
        <v>33</v>
      </c>
      <c r="E26" s="86">
        <f>E25</f>
        <v>300000</v>
      </c>
    </row>
    <row r="27" spans="1:5" s="92" customFormat="1" ht="21" customHeight="1" x14ac:dyDescent="0.15">
      <c r="A27" s="192"/>
      <c r="B27" s="29" t="s">
        <v>32</v>
      </c>
      <c r="C27" s="41" t="s">
        <v>195</v>
      </c>
      <c r="D27" s="39" t="s">
        <v>67</v>
      </c>
      <c r="E27" s="45" t="s">
        <v>196</v>
      </c>
    </row>
    <row r="28" spans="1:5" s="92" customFormat="1" ht="21" customHeight="1" x14ac:dyDescent="0.15">
      <c r="A28" s="192"/>
      <c r="B28" s="29" t="s">
        <v>54</v>
      </c>
      <c r="C28" s="83" t="s">
        <v>101</v>
      </c>
      <c r="D28" s="39" t="s">
        <v>55</v>
      </c>
      <c r="E28" s="45" t="s">
        <v>196</v>
      </c>
    </row>
    <row r="29" spans="1:5" s="92" customFormat="1" ht="21" customHeight="1" x14ac:dyDescent="0.15">
      <c r="A29" s="192"/>
      <c r="B29" s="29" t="s">
        <v>56</v>
      </c>
      <c r="C29" s="83" t="s">
        <v>102</v>
      </c>
      <c r="D29" s="39" t="s">
        <v>35</v>
      </c>
      <c r="E29" s="42" t="s">
        <v>197</v>
      </c>
    </row>
    <row r="30" spans="1:5" s="92" customFormat="1" ht="21" customHeight="1" thickBot="1" x14ac:dyDescent="0.2">
      <c r="A30" s="193"/>
      <c r="B30" s="30" t="s">
        <v>57</v>
      </c>
      <c r="C30" s="84" t="s">
        <v>103</v>
      </c>
      <c r="D30" s="43" t="s">
        <v>58</v>
      </c>
      <c r="E30" s="44" t="s">
        <v>198</v>
      </c>
    </row>
    <row r="31" spans="1:5" s="92" customFormat="1" ht="21" customHeight="1" thickTop="1" x14ac:dyDescent="0.15">
      <c r="A31" s="191" t="s">
        <v>49</v>
      </c>
      <c r="B31" s="28" t="s">
        <v>50</v>
      </c>
      <c r="C31" s="197" t="s">
        <v>173</v>
      </c>
      <c r="D31" s="195"/>
      <c r="E31" s="196"/>
    </row>
    <row r="32" spans="1:5" s="92" customFormat="1" ht="21" customHeight="1" x14ac:dyDescent="0.15">
      <c r="A32" s="192"/>
      <c r="B32" s="29" t="s">
        <v>51</v>
      </c>
      <c r="C32" s="85">
        <v>1680800</v>
      </c>
      <c r="D32" s="39" t="s">
        <v>52</v>
      </c>
      <c r="E32" s="86">
        <v>1600000</v>
      </c>
    </row>
    <row r="33" spans="1:5" s="92" customFormat="1" ht="21" customHeight="1" x14ac:dyDescent="0.15">
      <c r="A33" s="192"/>
      <c r="B33" s="29" t="s">
        <v>53</v>
      </c>
      <c r="C33" s="40">
        <f>E32/C32</f>
        <v>0.95192765349833408</v>
      </c>
      <c r="D33" s="39" t="s">
        <v>33</v>
      </c>
      <c r="E33" s="86">
        <f>E32</f>
        <v>1600000</v>
      </c>
    </row>
    <row r="34" spans="1:5" s="92" customFormat="1" ht="21" customHeight="1" x14ac:dyDescent="0.15">
      <c r="A34" s="192"/>
      <c r="B34" s="29" t="s">
        <v>32</v>
      </c>
      <c r="C34" s="41" t="s">
        <v>199</v>
      </c>
      <c r="D34" s="39" t="s">
        <v>67</v>
      </c>
      <c r="E34" s="45" t="s">
        <v>200</v>
      </c>
    </row>
    <row r="35" spans="1:5" s="92" customFormat="1" ht="21" customHeight="1" x14ac:dyDescent="0.15">
      <c r="A35" s="192"/>
      <c r="B35" s="29" t="s">
        <v>54</v>
      </c>
      <c r="C35" s="83" t="s">
        <v>101</v>
      </c>
      <c r="D35" s="39" t="s">
        <v>55</v>
      </c>
      <c r="E35" s="45" t="s">
        <v>201</v>
      </c>
    </row>
    <row r="36" spans="1:5" s="92" customFormat="1" ht="21" customHeight="1" x14ac:dyDescent="0.15">
      <c r="A36" s="192"/>
      <c r="B36" s="29" t="s">
        <v>56</v>
      </c>
      <c r="C36" s="83" t="s">
        <v>102</v>
      </c>
      <c r="D36" s="39" t="s">
        <v>35</v>
      </c>
      <c r="E36" s="158" t="s">
        <v>174</v>
      </c>
    </row>
    <row r="37" spans="1:5" s="92" customFormat="1" ht="21" customHeight="1" thickBot="1" x14ac:dyDescent="0.2">
      <c r="A37" s="193"/>
      <c r="B37" s="30" t="s">
        <v>57</v>
      </c>
      <c r="C37" s="84" t="s">
        <v>103</v>
      </c>
      <c r="D37" s="43" t="s">
        <v>58</v>
      </c>
      <c r="E37" s="44" t="s">
        <v>186</v>
      </c>
    </row>
    <row r="38" spans="1:5" s="92" customFormat="1" ht="21" customHeight="1" thickTop="1" x14ac:dyDescent="0.15">
      <c r="A38" s="191" t="s">
        <v>49</v>
      </c>
      <c r="B38" s="28" t="s">
        <v>50</v>
      </c>
      <c r="C38" s="194" t="s">
        <v>304</v>
      </c>
      <c r="D38" s="195"/>
      <c r="E38" s="196"/>
    </row>
    <row r="39" spans="1:5" s="92" customFormat="1" ht="21" customHeight="1" x14ac:dyDescent="0.15">
      <c r="A39" s="192"/>
      <c r="B39" s="29" t="s">
        <v>51</v>
      </c>
      <c r="C39" s="85">
        <v>7200000</v>
      </c>
      <c r="D39" s="39" t="s">
        <v>52</v>
      </c>
      <c r="E39" s="86">
        <v>6600000</v>
      </c>
    </row>
    <row r="40" spans="1:5" s="92" customFormat="1" ht="21" customHeight="1" x14ac:dyDescent="0.15">
      <c r="A40" s="192"/>
      <c r="B40" s="29" t="s">
        <v>53</v>
      </c>
      <c r="C40" s="159">
        <f>E39/C39</f>
        <v>0.91666666666666663</v>
      </c>
      <c r="D40" s="39" t="s">
        <v>33</v>
      </c>
      <c r="E40" s="86">
        <f>E39</f>
        <v>6600000</v>
      </c>
    </row>
    <row r="41" spans="1:5" s="92" customFormat="1" ht="21" customHeight="1" x14ac:dyDescent="0.15">
      <c r="A41" s="192"/>
      <c r="B41" s="29" t="s">
        <v>32</v>
      </c>
      <c r="C41" s="41" t="s">
        <v>299</v>
      </c>
      <c r="D41" s="39" t="s">
        <v>67</v>
      </c>
      <c r="E41" s="45" t="s">
        <v>300</v>
      </c>
    </row>
    <row r="42" spans="1:5" s="92" customFormat="1" ht="21" customHeight="1" x14ac:dyDescent="0.15">
      <c r="A42" s="192"/>
      <c r="B42" s="29" t="s">
        <v>54</v>
      </c>
      <c r="C42" s="83" t="s">
        <v>101</v>
      </c>
      <c r="D42" s="39" t="s">
        <v>55</v>
      </c>
      <c r="E42" s="45" t="s">
        <v>301</v>
      </c>
    </row>
    <row r="43" spans="1:5" s="92" customFormat="1" ht="21" customHeight="1" x14ac:dyDescent="0.15">
      <c r="A43" s="192"/>
      <c r="B43" s="29" t="s">
        <v>56</v>
      </c>
      <c r="C43" s="83" t="s">
        <v>102</v>
      </c>
      <c r="D43" s="39" t="s">
        <v>35</v>
      </c>
      <c r="E43" s="42" t="s">
        <v>302</v>
      </c>
    </row>
    <row r="44" spans="1:5" s="92" customFormat="1" ht="21" customHeight="1" thickBot="1" x14ac:dyDescent="0.2">
      <c r="A44" s="193"/>
      <c r="B44" s="30" t="s">
        <v>57</v>
      </c>
      <c r="C44" s="84" t="s">
        <v>103</v>
      </c>
      <c r="D44" s="43" t="s">
        <v>58</v>
      </c>
      <c r="E44" s="44" t="s">
        <v>303</v>
      </c>
    </row>
    <row r="45" spans="1:5" s="92" customFormat="1" ht="21" customHeight="1" thickTop="1" x14ac:dyDescent="0.15">
      <c r="A45" s="191" t="s">
        <v>49</v>
      </c>
      <c r="B45" s="28" t="s">
        <v>50</v>
      </c>
      <c r="C45" s="194" t="s">
        <v>175</v>
      </c>
      <c r="D45" s="195"/>
      <c r="E45" s="196"/>
    </row>
    <row r="46" spans="1:5" s="92" customFormat="1" ht="21" customHeight="1" x14ac:dyDescent="0.15">
      <c r="A46" s="192"/>
      <c r="B46" s="29" t="s">
        <v>51</v>
      </c>
      <c r="C46" s="85">
        <v>3300000</v>
      </c>
      <c r="D46" s="39" t="s">
        <v>52</v>
      </c>
      <c r="E46" s="86">
        <v>3200000</v>
      </c>
    </row>
    <row r="47" spans="1:5" s="92" customFormat="1" ht="21" customHeight="1" x14ac:dyDescent="0.15">
      <c r="A47" s="192"/>
      <c r="B47" s="29" t="s">
        <v>53</v>
      </c>
      <c r="C47" s="40">
        <f>E46/C46</f>
        <v>0.96969696969696972</v>
      </c>
      <c r="D47" s="39" t="s">
        <v>33</v>
      </c>
      <c r="E47" s="86">
        <f>E46</f>
        <v>3200000</v>
      </c>
    </row>
    <row r="48" spans="1:5" s="92" customFormat="1" ht="21" customHeight="1" x14ac:dyDescent="0.15">
      <c r="A48" s="192"/>
      <c r="B48" s="29" t="s">
        <v>32</v>
      </c>
      <c r="C48" s="41" t="s">
        <v>202</v>
      </c>
      <c r="D48" s="39" t="s">
        <v>67</v>
      </c>
      <c r="E48" s="45" t="s">
        <v>203</v>
      </c>
    </row>
    <row r="49" spans="1:5" s="92" customFormat="1" ht="21" customHeight="1" x14ac:dyDescent="0.15">
      <c r="A49" s="192"/>
      <c r="B49" s="29" t="s">
        <v>54</v>
      </c>
      <c r="C49" s="83" t="s">
        <v>101</v>
      </c>
      <c r="D49" s="39" t="s">
        <v>55</v>
      </c>
      <c r="E49" s="45" t="s">
        <v>204</v>
      </c>
    </row>
    <row r="50" spans="1:5" s="92" customFormat="1" ht="21" customHeight="1" x14ac:dyDescent="0.15">
      <c r="A50" s="192"/>
      <c r="B50" s="29" t="s">
        <v>56</v>
      </c>
      <c r="C50" s="83" t="s">
        <v>102</v>
      </c>
      <c r="D50" s="39" t="s">
        <v>35</v>
      </c>
      <c r="E50" s="42" t="s">
        <v>205</v>
      </c>
    </row>
    <row r="51" spans="1:5" s="92" customFormat="1" ht="21" customHeight="1" thickBot="1" x14ac:dyDescent="0.2">
      <c r="A51" s="193"/>
      <c r="B51" s="30" t="s">
        <v>57</v>
      </c>
      <c r="C51" s="84" t="s">
        <v>103</v>
      </c>
      <c r="D51" s="43" t="s">
        <v>58</v>
      </c>
      <c r="E51" s="44" t="s">
        <v>206</v>
      </c>
    </row>
    <row r="52" spans="1:5" s="92" customFormat="1" ht="21" customHeight="1" thickTop="1" x14ac:dyDescent="0.15">
      <c r="A52" s="191" t="s">
        <v>49</v>
      </c>
      <c r="B52" s="28" t="s">
        <v>50</v>
      </c>
      <c r="C52" s="194" t="s">
        <v>176</v>
      </c>
      <c r="D52" s="195"/>
      <c r="E52" s="196"/>
    </row>
    <row r="53" spans="1:5" s="92" customFormat="1" ht="21" customHeight="1" x14ac:dyDescent="0.15">
      <c r="A53" s="192"/>
      <c r="B53" s="29" t="s">
        <v>51</v>
      </c>
      <c r="C53" s="85">
        <v>1600000</v>
      </c>
      <c r="D53" s="39" t="s">
        <v>52</v>
      </c>
      <c r="E53" s="86">
        <v>1535000</v>
      </c>
    </row>
    <row r="54" spans="1:5" s="92" customFormat="1" ht="21" customHeight="1" x14ac:dyDescent="0.15">
      <c r="A54" s="192"/>
      <c r="B54" s="29" t="s">
        <v>53</v>
      </c>
      <c r="C54" s="40">
        <f>E53/C53</f>
        <v>0.95937499999999998</v>
      </c>
      <c r="D54" s="39" t="s">
        <v>33</v>
      </c>
      <c r="E54" s="86">
        <f>E53</f>
        <v>1535000</v>
      </c>
    </row>
    <row r="55" spans="1:5" s="92" customFormat="1" ht="21" customHeight="1" x14ac:dyDescent="0.15">
      <c r="A55" s="192"/>
      <c r="B55" s="29" t="s">
        <v>32</v>
      </c>
      <c r="C55" s="41" t="s">
        <v>135</v>
      </c>
      <c r="D55" s="39" t="s">
        <v>67</v>
      </c>
      <c r="E55" s="45" t="s">
        <v>207</v>
      </c>
    </row>
    <row r="56" spans="1:5" s="92" customFormat="1" ht="21" customHeight="1" x14ac:dyDescent="0.15">
      <c r="A56" s="192"/>
      <c r="B56" s="29" t="s">
        <v>54</v>
      </c>
      <c r="C56" s="83" t="s">
        <v>101</v>
      </c>
      <c r="D56" s="39" t="s">
        <v>55</v>
      </c>
      <c r="E56" s="45" t="s">
        <v>207</v>
      </c>
    </row>
    <row r="57" spans="1:5" s="92" customFormat="1" ht="21" customHeight="1" x14ac:dyDescent="0.15">
      <c r="A57" s="192"/>
      <c r="B57" s="29" t="s">
        <v>56</v>
      </c>
      <c r="C57" s="83" t="s">
        <v>102</v>
      </c>
      <c r="D57" s="39" t="s">
        <v>35</v>
      </c>
      <c r="E57" s="42" t="s">
        <v>208</v>
      </c>
    </row>
    <row r="58" spans="1:5" s="92" customFormat="1" ht="21" customHeight="1" thickBot="1" x14ac:dyDescent="0.2">
      <c r="A58" s="193"/>
      <c r="B58" s="30" t="s">
        <v>57</v>
      </c>
      <c r="C58" s="84" t="s">
        <v>103</v>
      </c>
      <c r="D58" s="43" t="s">
        <v>58</v>
      </c>
      <c r="E58" s="44" t="s">
        <v>209</v>
      </c>
    </row>
    <row r="59" spans="1:5" s="92" customFormat="1" ht="21" customHeight="1" thickTop="1" x14ac:dyDescent="0.15">
      <c r="A59" s="191" t="s">
        <v>49</v>
      </c>
      <c r="B59" s="28" t="s">
        <v>50</v>
      </c>
      <c r="C59" s="194" t="s">
        <v>177</v>
      </c>
      <c r="D59" s="195"/>
      <c r="E59" s="196"/>
    </row>
    <row r="60" spans="1:5" s="92" customFormat="1" ht="21" customHeight="1" x14ac:dyDescent="0.15">
      <c r="A60" s="192"/>
      <c r="B60" s="29" t="s">
        <v>51</v>
      </c>
      <c r="C60" s="85">
        <v>2988000</v>
      </c>
      <c r="D60" s="39" t="s">
        <v>52</v>
      </c>
      <c r="E60" s="86">
        <v>2898000</v>
      </c>
    </row>
    <row r="61" spans="1:5" s="92" customFormat="1" ht="21" customHeight="1" x14ac:dyDescent="0.15">
      <c r="A61" s="192"/>
      <c r="B61" s="29" t="s">
        <v>53</v>
      </c>
      <c r="C61" s="40">
        <f>E60/C60</f>
        <v>0.96987951807228912</v>
      </c>
      <c r="D61" s="39" t="s">
        <v>33</v>
      </c>
      <c r="E61" s="86">
        <f>E60</f>
        <v>2898000</v>
      </c>
    </row>
    <row r="62" spans="1:5" s="92" customFormat="1" ht="21" customHeight="1" x14ac:dyDescent="0.15">
      <c r="A62" s="192"/>
      <c r="B62" s="29" t="s">
        <v>32</v>
      </c>
      <c r="C62" s="41" t="s">
        <v>135</v>
      </c>
      <c r="D62" s="39" t="s">
        <v>67</v>
      </c>
      <c r="E62" s="45" t="s">
        <v>210</v>
      </c>
    </row>
    <row r="63" spans="1:5" s="92" customFormat="1" ht="21" customHeight="1" x14ac:dyDescent="0.15">
      <c r="A63" s="192"/>
      <c r="B63" s="29" t="s">
        <v>54</v>
      </c>
      <c r="C63" s="83" t="s">
        <v>101</v>
      </c>
      <c r="D63" s="39" t="s">
        <v>55</v>
      </c>
      <c r="E63" s="45" t="s">
        <v>211</v>
      </c>
    </row>
    <row r="64" spans="1:5" s="92" customFormat="1" ht="21" customHeight="1" x14ac:dyDescent="0.15">
      <c r="A64" s="192"/>
      <c r="B64" s="29" t="s">
        <v>56</v>
      </c>
      <c r="C64" s="83" t="s">
        <v>102</v>
      </c>
      <c r="D64" s="39" t="s">
        <v>35</v>
      </c>
      <c r="E64" s="42" t="s">
        <v>212</v>
      </c>
    </row>
    <row r="65" spans="1:5" s="92" customFormat="1" ht="21" customHeight="1" thickBot="1" x14ac:dyDescent="0.2">
      <c r="A65" s="193"/>
      <c r="B65" s="30" t="s">
        <v>57</v>
      </c>
      <c r="C65" s="84" t="s">
        <v>103</v>
      </c>
      <c r="D65" s="43" t="s">
        <v>58</v>
      </c>
      <c r="E65" s="44" t="s">
        <v>213</v>
      </c>
    </row>
    <row r="66" spans="1:5" s="92" customFormat="1" ht="21" customHeight="1" thickTop="1" x14ac:dyDescent="0.15">
      <c r="A66" s="191" t="s">
        <v>49</v>
      </c>
      <c r="B66" s="28" t="s">
        <v>50</v>
      </c>
      <c r="C66" s="194" t="s">
        <v>166</v>
      </c>
      <c r="D66" s="195"/>
      <c r="E66" s="196"/>
    </row>
    <row r="67" spans="1:5" s="92" customFormat="1" ht="21" customHeight="1" x14ac:dyDescent="0.15">
      <c r="A67" s="192"/>
      <c r="B67" s="29" t="s">
        <v>51</v>
      </c>
      <c r="C67" s="85">
        <v>841000</v>
      </c>
      <c r="D67" s="39" t="s">
        <v>52</v>
      </c>
      <c r="E67" s="86">
        <v>808500</v>
      </c>
    </row>
    <row r="68" spans="1:5" s="92" customFormat="1" ht="21" customHeight="1" x14ac:dyDescent="0.15">
      <c r="A68" s="192"/>
      <c r="B68" s="29" t="s">
        <v>53</v>
      </c>
      <c r="C68" s="40">
        <f>E67/C67</f>
        <v>0.96135552913198574</v>
      </c>
      <c r="D68" s="39" t="s">
        <v>33</v>
      </c>
      <c r="E68" s="86">
        <f>E67</f>
        <v>808500</v>
      </c>
    </row>
    <row r="69" spans="1:5" s="92" customFormat="1" ht="21" customHeight="1" x14ac:dyDescent="0.15">
      <c r="A69" s="192"/>
      <c r="B69" s="29" t="s">
        <v>32</v>
      </c>
      <c r="C69" s="41" t="s">
        <v>214</v>
      </c>
      <c r="D69" s="39" t="s">
        <v>67</v>
      </c>
      <c r="E69" s="45" t="s">
        <v>215</v>
      </c>
    </row>
    <row r="70" spans="1:5" s="92" customFormat="1" ht="21" customHeight="1" x14ac:dyDescent="0.15">
      <c r="A70" s="192"/>
      <c r="B70" s="29" t="s">
        <v>54</v>
      </c>
      <c r="C70" s="83" t="s">
        <v>101</v>
      </c>
      <c r="D70" s="39" t="s">
        <v>55</v>
      </c>
      <c r="E70" s="45" t="s">
        <v>215</v>
      </c>
    </row>
    <row r="71" spans="1:5" s="92" customFormat="1" ht="21" customHeight="1" x14ac:dyDescent="0.15">
      <c r="A71" s="192"/>
      <c r="B71" s="29" t="s">
        <v>56</v>
      </c>
      <c r="C71" s="83" t="s">
        <v>102</v>
      </c>
      <c r="D71" s="39" t="s">
        <v>35</v>
      </c>
      <c r="E71" s="42" t="s">
        <v>216</v>
      </c>
    </row>
    <row r="72" spans="1:5" s="92" customFormat="1" ht="21" customHeight="1" thickBot="1" x14ac:dyDescent="0.2">
      <c r="A72" s="193"/>
      <c r="B72" s="30" t="s">
        <v>57</v>
      </c>
      <c r="C72" s="84" t="s">
        <v>103</v>
      </c>
      <c r="D72" s="43" t="s">
        <v>58</v>
      </c>
      <c r="E72" s="44" t="s">
        <v>217</v>
      </c>
    </row>
    <row r="73" spans="1:5" s="92" customFormat="1" ht="21" customHeight="1" thickTop="1" x14ac:dyDescent="0.15">
      <c r="A73" s="191" t="s">
        <v>49</v>
      </c>
      <c r="B73" s="28" t="s">
        <v>50</v>
      </c>
      <c r="C73" s="194" t="s">
        <v>218</v>
      </c>
      <c r="D73" s="195"/>
      <c r="E73" s="196"/>
    </row>
    <row r="74" spans="1:5" s="92" customFormat="1" ht="21" customHeight="1" x14ac:dyDescent="0.15">
      <c r="A74" s="192"/>
      <c r="B74" s="29" t="s">
        <v>51</v>
      </c>
      <c r="C74" s="85">
        <v>2300000</v>
      </c>
      <c r="D74" s="39" t="s">
        <v>52</v>
      </c>
      <c r="E74" s="86">
        <v>2200000</v>
      </c>
    </row>
    <row r="75" spans="1:5" s="92" customFormat="1" ht="21" customHeight="1" x14ac:dyDescent="0.15">
      <c r="A75" s="192"/>
      <c r="B75" s="29" t="s">
        <v>53</v>
      </c>
      <c r="C75" s="40">
        <f>E74/C74</f>
        <v>0.95652173913043481</v>
      </c>
      <c r="D75" s="39" t="s">
        <v>33</v>
      </c>
      <c r="E75" s="86">
        <f>E74</f>
        <v>2200000</v>
      </c>
    </row>
    <row r="76" spans="1:5" s="92" customFormat="1" ht="21" customHeight="1" x14ac:dyDescent="0.15">
      <c r="A76" s="192"/>
      <c r="B76" s="29" t="s">
        <v>32</v>
      </c>
      <c r="C76" s="41" t="s">
        <v>219</v>
      </c>
      <c r="D76" s="39" t="s">
        <v>67</v>
      </c>
      <c r="E76" s="45" t="s">
        <v>220</v>
      </c>
    </row>
    <row r="77" spans="1:5" s="92" customFormat="1" ht="21" customHeight="1" x14ac:dyDescent="0.15">
      <c r="A77" s="192"/>
      <c r="B77" s="29" t="s">
        <v>54</v>
      </c>
      <c r="C77" s="83" t="s">
        <v>101</v>
      </c>
      <c r="D77" s="39" t="s">
        <v>55</v>
      </c>
      <c r="E77" s="45" t="s">
        <v>221</v>
      </c>
    </row>
    <row r="78" spans="1:5" s="92" customFormat="1" ht="21" customHeight="1" x14ac:dyDescent="0.15">
      <c r="A78" s="192"/>
      <c r="B78" s="29" t="s">
        <v>56</v>
      </c>
      <c r="C78" s="83" t="s">
        <v>102</v>
      </c>
      <c r="D78" s="39" t="s">
        <v>35</v>
      </c>
      <c r="E78" s="42" t="s">
        <v>222</v>
      </c>
    </row>
    <row r="79" spans="1:5" s="92" customFormat="1" ht="21" customHeight="1" thickBot="1" x14ac:dyDescent="0.2">
      <c r="A79" s="193"/>
      <c r="B79" s="30" t="s">
        <v>57</v>
      </c>
      <c r="C79" s="84" t="s">
        <v>103</v>
      </c>
      <c r="D79" s="43" t="s">
        <v>58</v>
      </c>
      <c r="E79" s="44" t="s">
        <v>223</v>
      </c>
    </row>
    <row r="80" spans="1:5" s="92" customFormat="1" ht="21" customHeight="1" thickTop="1" x14ac:dyDescent="0.15">
      <c r="A80" s="191" t="s">
        <v>49</v>
      </c>
      <c r="B80" s="28" t="s">
        <v>50</v>
      </c>
      <c r="C80" s="194" t="s">
        <v>224</v>
      </c>
      <c r="D80" s="195"/>
      <c r="E80" s="196"/>
    </row>
    <row r="81" spans="1:5" s="92" customFormat="1" ht="21" customHeight="1" x14ac:dyDescent="0.15">
      <c r="A81" s="192"/>
      <c r="B81" s="29" t="s">
        <v>51</v>
      </c>
      <c r="C81" s="85">
        <v>1000000</v>
      </c>
      <c r="D81" s="39" t="s">
        <v>52</v>
      </c>
      <c r="E81" s="86">
        <v>998000</v>
      </c>
    </row>
    <row r="82" spans="1:5" s="92" customFormat="1" ht="21" customHeight="1" x14ac:dyDescent="0.15">
      <c r="A82" s="192"/>
      <c r="B82" s="29" t="s">
        <v>53</v>
      </c>
      <c r="C82" s="159">
        <f>E81/C81</f>
        <v>0.998</v>
      </c>
      <c r="D82" s="39" t="s">
        <v>33</v>
      </c>
      <c r="E82" s="86">
        <f>E81</f>
        <v>998000</v>
      </c>
    </row>
    <row r="83" spans="1:5" s="92" customFormat="1" ht="21" customHeight="1" x14ac:dyDescent="0.15">
      <c r="A83" s="192"/>
      <c r="B83" s="29" t="s">
        <v>32</v>
      </c>
      <c r="C83" s="41" t="s">
        <v>225</v>
      </c>
      <c r="D83" s="39" t="s">
        <v>67</v>
      </c>
      <c r="E83" s="45" t="s">
        <v>226</v>
      </c>
    </row>
    <row r="84" spans="1:5" s="92" customFormat="1" ht="21" customHeight="1" x14ac:dyDescent="0.15">
      <c r="A84" s="192"/>
      <c r="B84" s="29" t="s">
        <v>54</v>
      </c>
      <c r="C84" s="83" t="s">
        <v>101</v>
      </c>
      <c r="D84" s="39" t="s">
        <v>55</v>
      </c>
      <c r="E84" s="45" t="s">
        <v>204</v>
      </c>
    </row>
    <row r="85" spans="1:5" s="92" customFormat="1" ht="21" customHeight="1" x14ac:dyDescent="0.15">
      <c r="A85" s="192"/>
      <c r="B85" s="29" t="s">
        <v>56</v>
      </c>
      <c r="C85" s="83" t="s">
        <v>102</v>
      </c>
      <c r="D85" s="39" t="s">
        <v>35</v>
      </c>
      <c r="E85" s="42" t="s">
        <v>184</v>
      </c>
    </row>
    <row r="86" spans="1:5" s="92" customFormat="1" ht="21" customHeight="1" thickBot="1" x14ac:dyDescent="0.2">
      <c r="A86" s="193"/>
      <c r="B86" s="30" t="s">
        <v>57</v>
      </c>
      <c r="C86" s="84" t="s">
        <v>103</v>
      </c>
      <c r="D86" s="43" t="s">
        <v>58</v>
      </c>
      <c r="E86" s="44" t="s">
        <v>228</v>
      </c>
    </row>
    <row r="87" spans="1:5" s="92" customFormat="1" ht="21" customHeight="1" thickTop="1" x14ac:dyDescent="0.15">
      <c r="A87" s="191" t="s">
        <v>49</v>
      </c>
      <c r="B87" s="28" t="s">
        <v>50</v>
      </c>
      <c r="C87" s="194" t="s">
        <v>229</v>
      </c>
      <c r="D87" s="195"/>
      <c r="E87" s="196"/>
    </row>
    <row r="88" spans="1:5" s="92" customFormat="1" ht="21" customHeight="1" x14ac:dyDescent="0.15">
      <c r="A88" s="192"/>
      <c r="B88" s="29" t="s">
        <v>51</v>
      </c>
      <c r="C88" s="85">
        <v>1800000</v>
      </c>
      <c r="D88" s="39" t="s">
        <v>52</v>
      </c>
      <c r="E88" s="86">
        <v>1780000</v>
      </c>
    </row>
    <row r="89" spans="1:5" s="92" customFormat="1" ht="21" customHeight="1" x14ac:dyDescent="0.15">
      <c r="A89" s="192"/>
      <c r="B89" s="29" t="s">
        <v>53</v>
      </c>
      <c r="C89" s="159">
        <f>E88/C88</f>
        <v>0.98888888888888893</v>
      </c>
      <c r="D89" s="39" t="s">
        <v>33</v>
      </c>
      <c r="E89" s="86">
        <f>E88</f>
        <v>1780000</v>
      </c>
    </row>
    <row r="90" spans="1:5" s="92" customFormat="1" ht="21" customHeight="1" x14ac:dyDescent="0.15">
      <c r="A90" s="192"/>
      <c r="B90" s="29" t="s">
        <v>32</v>
      </c>
      <c r="C90" s="41" t="s">
        <v>230</v>
      </c>
      <c r="D90" s="39" t="s">
        <v>67</v>
      </c>
      <c r="E90" s="45" t="s">
        <v>231</v>
      </c>
    </row>
    <row r="91" spans="1:5" s="92" customFormat="1" ht="21" customHeight="1" x14ac:dyDescent="0.15">
      <c r="A91" s="192"/>
      <c r="B91" s="29" t="s">
        <v>54</v>
      </c>
      <c r="C91" s="83" t="s">
        <v>101</v>
      </c>
      <c r="D91" s="39" t="s">
        <v>55</v>
      </c>
      <c r="E91" s="45" t="s">
        <v>231</v>
      </c>
    </row>
    <row r="92" spans="1:5" s="92" customFormat="1" ht="21" customHeight="1" x14ac:dyDescent="0.15">
      <c r="A92" s="192"/>
      <c r="B92" s="29" t="s">
        <v>56</v>
      </c>
      <c r="C92" s="83" t="s">
        <v>102</v>
      </c>
      <c r="D92" s="39" t="s">
        <v>35</v>
      </c>
      <c r="E92" s="42" t="s">
        <v>232</v>
      </c>
    </row>
    <row r="93" spans="1:5" s="92" customFormat="1" ht="21" customHeight="1" thickBot="1" x14ac:dyDescent="0.2">
      <c r="A93" s="193"/>
      <c r="B93" s="30" t="s">
        <v>57</v>
      </c>
      <c r="C93" s="84" t="s">
        <v>103</v>
      </c>
      <c r="D93" s="43" t="s">
        <v>58</v>
      </c>
      <c r="E93" s="44" t="s">
        <v>233</v>
      </c>
    </row>
    <row r="94" spans="1:5" s="92" customFormat="1" ht="21" customHeight="1" thickTop="1" x14ac:dyDescent="0.15">
      <c r="A94" s="191" t="s">
        <v>49</v>
      </c>
      <c r="B94" s="28" t="s">
        <v>50</v>
      </c>
      <c r="C94" s="194" t="s">
        <v>473</v>
      </c>
      <c r="D94" s="195"/>
      <c r="E94" s="196"/>
    </row>
    <row r="95" spans="1:5" s="92" customFormat="1" ht="21" customHeight="1" x14ac:dyDescent="0.15">
      <c r="A95" s="192"/>
      <c r="B95" s="29" t="s">
        <v>51</v>
      </c>
      <c r="C95" s="85">
        <v>2760000</v>
      </c>
      <c r="D95" s="39" t="s">
        <v>52</v>
      </c>
      <c r="E95" s="86">
        <v>2520000</v>
      </c>
    </row>
    <row r="96" spans="1:5" s="92" customFormat="1" ht="21" customHeight="1" x14ac:dyDescent="0.15">
      <c r="A96" s="192"/>
      <c r="B96" s="29" t="s">
        <v>53</v>
      </c>
      <c r="C96" s="159">
        <f>E95/C95</f>
        <v>0.91304347826086951</v>
      </c>
      <c r="D96" s="39" t="s">
        <v>33</v>
      </c>
      <c r="E96" s="86">
        <f>E95</f>
        <v>2520000</v>
      </c>
    </row>
    <row r="97" spans="1:5" s="92" customFormat="1" ht="21" customHeight="1" x14ac:dyDescent="0.15">
      <c r="A97" s="192"/>
      <c r="B97" s="29" t="s">
        <v>32</v>
      </c>
      <c r="C97" s="41" t="s">
        <v>474</v>
      </c>
      <c r="D97" s="39" t="s">
        <v>67</v>
      </c>
      <c r="E97" s="45" t="s">
        <v>460</v>
      </c>
    </row>
    <row r="98" spans="1:5" s="92" customFormat="1" ht="21" customHeight="1" x14ac:dyDescent="0.15">
      <c r="A98" s="192"/>
      <c r="B98" s="29" t="s">
        <v>54</v>
      </c>
      <c r="C98" s="83" t="s">
        <v>101</v>
      </c>
      <c r="D98" s="39" t="s">
        <v>55</v>
      </c>
      <c r="E98" s="45" t="s">
        <v>301</v>
      </c>
    </row>
    <row r="99" spans="1:5" s="92" customFormat="1" ht="21" customHeight="1" x14ac:dyDescent="0.15">
      <c r="A99" s="192"/>
      <c r="B99" s="29" t="s">
        <v>56</v>
      </c>
      <c r="C99" s="83" t="s">
        <v>102</v>
      </c>
      <c r="D99" s="39" t="s">
        <v>35</v>
      </c>
      <c r="E99" s="42" t="s">
        <v>476</v>
      </c>
    </row>
    <row r="100" spans="1:5" s="92" customFormat="1" ht="21" customHeight="1" thickBot="1" x14ac:dyDescent="0.2">
      <c r="A100" s="193"/>
      <c r="B100" s="30" t="s">
        <v>57</v>
      </c>
      <c r="C100" s="84" t="s">
        <v>103</v>
      </c>
      <c r="D100" s="43" t="s">
        <v>58</v>
      </c>
      <c r="E100" s="44" t="s">
        <v>477</v>
      </c>
    </row>
    <row r="101" spans="1:5" s="92" customFormat="1" ht="21" customHeight="1" thickTop="1" x14ac:dyDescent="0.15">
      <c r="A101" s="191" t="s">
        <v>49</v>
      </c>
      <c r="B101" s="28" t="s">
        <v>50</v>
      </c>
      <c r="C101" s="194" t="s">
        <v>481</v>
      </c>
      <c r="D101" s="195"/>
      <c r="E101" s="196"/>
    </row>
    <row r="102" spans="1:5" s="92" customFormat="1" ht="21" customHeight="1" x14ac:dyDescent="0.15">
      <c r="A102" s="192"/>
      <c r="B102" s="29" t="s">
        <v>51</v>
      </c>
      <c r="C102" s="85">
        <v>2400000</v>
      </c>
      <c r="D102" s="39" t="s">
        <v>52</v>
      </c>
      <c r="E102" s="86">
        <v>2376000</v>
      </c>
    </row>
    <row r="103" spans="1:5" s="92" customFormat="1" ht="21" customHeight="1" x14ac:dyDescent="0.15">
      <c r="A103" s="192"/>
      <c r="B103" s="29" t="s">
        <v>53</v>
      </c>
      <c r="C103" s="159">
        <f>E102/C102</f>
        <v>0.99</v>
      </c>
      <c r="D103" s="39" t="s">
        <v>33</v>
      </c>
      <c r="E103" s="86">
        <f>E102</f>
        <v>2376000</v>
      </c>
    </row>
    <row r="104" spans="1:5" s="92" customFormat="1" ht="21" customHeight="1" x14ac:dyDescent="0.15">
      <c r="A104" s="192"/>
      <c r="B104" s="29" t="s">
        <v>32</v>
      </c>
      <c r="C104" s="41" t="s">
        <v>474</v>
      </c>
      <c r="D104" s="39" t="s">
        <v>67</v>
      </c>
      <c r="E104" s="45" t="s">
        <v>460</v>
      </c>
    </row>
    <row r="105" spans="1:5" s="92" customFormat="1" ht="21" customHeight="1" x14ac:dyDescent="0.15">
      <c r="A105" s="192"/>
      <c r="B105" s="29" t="s">
        <v>54</v>
      </c>
      <c r="C105" s="83" t="s">
        <v>101</v>
      </c>
      <c r="D105" s="39" t="s">
        <v>55</v>
      </c>
      <c r="E105" s="45" t="s">
        <v>301</v>
      </c>
    </row>
    <row r="106" spans="1:5" s="92" customFormat="1" ht="21" customHeight="1" x14ac:dyDescent="0.15">
      <c r="A106" s="192"/>
      <c r="B106" s="29" t="s">
        <v>56</v>
      </c>
      <c r="C106" s="83" t="s">
        <v>102</v>
      </c>
      <c r="D106" s="39" t="s">
        <v>35</v>
      </c>
      <c r="E106" s="42" t="s">
        <v>483</v>
      </c>
    </row>
    <row r="107" spans="1:5" s="92" customFormat="1" ht="21" customHeight="1" thickBot="1" x14ac:dyDescent="0.2">
      <c r="A107" s="193"/>
      <c r="B107" s="30" t="s">
        <v>57</v>
      </c>
      <c r="C107" s="84" t="s">
        <v>103</v>
      </c>
      <c r="D107" s="43" t="s">
        <v>58</v>
      </c>
      <c r="E107" s="44" t="s">
        <v>484</v>
      </c>
    </row>
    <row r="108" spans="1:5" s="92" customFormat="1" ht="21" customHeight="1" thickTop="1" x14ac:dyDescent="0.15">
      <c r="A108" s="191" t="s">
        <v>49</v>
      </c>
      <c r="B108" s="28" t="s">
        <v>50</v>
      </c>
      <c r="C108" s="194" t="s">
        <v>488</v>
      </c>
      <c r="D108" s="195"/>
      <c r="E108" s="196"/>
    </row>
    <row r="109" spans="1:5" s="92" customFormat="1" ht="21" customHeight="1" x14ac:dyDescent="0.15">
      <c r="A109" s="192"/>
      <c r="B109" s="29" t="s">
        <v>51</v>
      </c>
      <c r="C109" s="85">
        <v>2145000</v>
      </c>
      <c r="D109" s="39" t="s">
        <v>52</v>
      </c>
      <c r="E109" s="86">
        <v>2112000</v>
      </c>
    </row>
    <row r="110" spans="1:5" s="92" customFormat="1" ht="21" customHeight="1" x14ac:dyDescent="0.15">
      <c r="A110" s="192"/>
      <c r="B110" s="29" t="s">
        <v>53</v>
      </c>
      <c r="C110" s="159">
        <f>E109/C109</f>
        <v>0.98461538461538467</v>
      </c>
      <c r="D110" s="39" t="s">
        <v>33</v>
      </c>
      <c r="E110" s="86">
        <f>E109</f>
        <v>2112000</v>
      </c>
    </row>
    <row r="111" spans="1:5" s="92" customFormat="1" ht="21" customHeight="1" x14ac:dyDescent="0.15">
      <c r="A111" s="192"/>
      <c r="B111" s="29" t="s">
        <v>32</v>
      </c>
      <c r="C111" s="41" t="s">
        <v>474</v>
      </c>
      <c r="D111" s="39" t="s">
        <v>67</v>
      </c>
      <c r="E111" s="45" t="s">
        <v>460</v>
      </c>
    </row>
    <row r="112" spans="1:5" s="92" customFormat="1" ht="21" customHeight="1" x14ac:dyDescent="0.15">
      <c r="A112" s="192"/>
      <c r="B112" s="29" t="s">
        <v>54</v>
      </c>
      <c r="C112" s="83" t="s">
        <v>101</v>
      </c>
      <c r="D112" s="39" t="s">
        <v>55</v>
      </c>
      <c r="E112" s="45" t="s">
        <v>301</v>
      </c>
    </row>
    <row r="113" spans="1:5" s="92" customFormat="1" ht="21" customHeight="1" x14ac:dyDescent="0.15">
      <c r="A113" s="192"/>
      <c r="B113" s="29" t="s">
        <v>56</v>
      </c>
      <c r="C113" s="83" t="s">
        <v>102</v>
      </c>
      <c r="D113" s="39" t="s">
        <v>35</v>
      </c>
      <c r="E113" s="42" t="s">
        <v>489</v>
      </c>
    </row>
    <row r="114" spans="1:5" s="92" customFormat="1" ht="21" customHeight="1" thickBot="1" x14ac:dyDescent="0.2">
      <c r="A114" s="193"/>
      <c r="B114" s="30" t="s">
        <v>57</v>
      </c>
      <c r="C114" s="84" t="s">
        <v>103</v>
      </c>
      <c r="D114" s="43" t="s">
        <v>58</v>
      </c>
      <c r="E114" s="44" t="s">
        <v>490</v>
      </c>
    </row>
    <row r="115" spans="1:5" s="92" customFormat="1" ht="21" customHeight="1" thickTop="1" x14ac:dyDescent="0.15">
      <c r="A115" s="191" t="s">
        <v>49</v>
      </c>
      <c r="B115" s="28" t="s">
        <v>50</v>
      </c>
      <c r="C115" s="194" t="s">
        <v>463</v>
      </c>
      <c r="D115" s="195"/>
      <c r="E115" s="196"/>
    </row>
    <row r="116" spans="1:5" s="92" customFormat="1" ht="21" customHeight="1" x14ac:dyDescent="0.15">
      <c r="A116" s="192"/>
      <c r="B116" s="29" t="s">
        <v>51</v>
      </c>
      <c r="C116" s="85">
        <v>13117200</v>
      </c>
      <c r="D116" s="39" t="s">
        <v>52</v>
      </c>
      <c r="E116" s="86">
        <v>10586760</v>
      </c>
    </row>
    <row r="117" spans="1:5" s="92" customFormat="1" ht="21" customHeight="1" x14ac:dyDescent="0.15">
      <c r="A117" s="192"/>
      <c r="B117" s="29" t="s">
        <v>53</v>
      </c>
      <c r="C117" s="159">
        <f>E116/C116</f>
        <v>0.80708992772847865</v>
      </c>
      <c r="D117" s="39" t="s">
        <v>33</v>
      </c>
      <c r="E117" s="86">
        <f>E116</f>
        <v>10586760</v>
      </c>
    </row>
    <row r="118" spans="1:5" s="92" customFormat="1" ht="21" customHeight="1" x14ac:dyDescent="0.15">
      <c r="A118" s="192"/>
      <c r="B118" s="29" t="s">
        <v>32</v>
      </c>
      <c r="C118" s="41" t="s">
        <v>464</v>
      </c>
      <c r="D118" s="39" t="s">
        <v>67</v>
      </c>
      <c r="E118" s="45" t="s">
        <v>460</v>
      </c>
    </row>
    <row r="119" spans="1:5" s="92" customFormat="1" ht="21" customHeight="1" x14ac:dyDescent="0.15">
      <c r="A119" s="192"/>
      <c r="B119" s="29" t="s">
        <v>54</v>
      </c>
      <c r="C119" s="83" t="s">
        <v>101</v>
      </c>
      <c r="D119" s="39" t="s">
        <v>55</v>
      </c>
      <c r="E119" s="45" t="s">
        <v>301</v>
      </c>
    </row>
    <row r="120" spans="1:5" s="92" customFormat="1" ht="21" customHeight="1" x14ac:dyDescent="0.15">
      <c r="A120" s="192"/>
      <c r="B120" s="29" t="s">
        <v>56</v>
      </c>
      <c r="C120" s="83" t="s">
        <v>102</v>
      </c>
      <c r="D120" s="39" t="s">
        <v>35</v>
      </c>
      <c r="E120" s="42" t="s">
        <v>466</v>
      </c>
    </row>
    <row r="121" spans="1:5" s="92" customFormat="1" ht="21" customHeight="1" thickBot="1" x14ac:dyDescent="0.2">
      <c r="A121" s="193"/>
      <c r="B121" s="30" t="s">
        <v>57</v>
      </c>
      <c r="C121" s="84" t="s">
        <v>103</v>
      </c>
      <c r="D121" s="43" t="s">
        <v>58</v>
      </c>
      <c r="E121" s="44" t="s">
        <v>467</v>
      </c>
    </row>
    <row r="122" spans="1:5" s="92" customFormat="1" ht="21" customHeight="1" thickTop="1" x14ac:dyDescent="0.15">
      <c r="A122" s="191" t="s">
        <v>49</v>
      </c>
      <c r="B122" s="28" t="s">
        <v>50</v>
      </c>
      <c r="C122" s="194" t="s">
        <v>471</v>
      </c>
      <c r="D122" s="195"/>
      <c r="E122" s="196"/>
    </row>
    <row r="123" spans="1:5" s="92" customFormat="1" ht="21" customHeight="1" x14ac:dyDescent="0.15">
      <c r="A123" s="192"/>
      <c r="B123" s="29" t="s">
        <v>51</v>
      </c>
      <c r="C123" s="85">
        <v>1005600</v>
      </c>
      <c r="D123" s="39" t="s">
        <v>52</v>
      </c>
      <c r="E123" s="86">
        <v>824400</v>
      </c>
    </row>
    <row r="124" spans="1:5" s="92" customFormat="1" ht="21" customHeight="1" x14ac:dyDescent="0.15">
      <c r="A124" s="192"/>
      <c r="B124" s="29" t="s">
        <v>53</v>
      </c>
      <c r="C124" s="159">
        <f>E123/C123</f>
        <v>0.81980906921241048</v>
      </c>
      <c r="D124" s="39" t="s">
        <v>33</v>
      </c>
      <c r="E124" s="86">
        <f>E123</f>
        <v>824400</v>
      </c>
    </row>
    <row r="125" spans="1:5" s="92" customFormat="1" ht="21" customHeight="1" x14ac:dyDescent="0.15">
      <c r="A125" s="192"/>
      <c r="B125" s="29" t="s">
        <v>32</v>
      </c>
      <c r="C125" s="41" t="s">
        <v>464</v>
      </c>
      <c r="D125" s="39" t="s">
        <v>67</v>
      </c>
      <c r="E125" s="45" t="s">
        <v>460</v>
      </c>
    </row>
    <row r="126" spans="1:5" s="92" customFormat="1" ht="21" customHeight="1" x14ac:dyDescent="0.15">
      <c r="A126" s="192"/>
      <c r="B126" s="29" t="s">
        <v>54</v>
      </c>
      <c r="C126" s="83" t="s">
        <v>101</v>
      </c>
      <c r="D126" s="39" t="s">
        <v>55</v>
      </c>
      <c r="E126" s="45" t="s">
        <v>301</v>
      </c>
    </row>
    <row r="127" spans="1:5" s="92" customFormat="1" ht="21" customHeight="1" x14ac:dyDescent="0.15">
      <c r="A127" s="192"/>
      <c r="B127" s="29" t="s">
        <v>56</v>
      </c>
      <c r="C127" s="83" t="s">
        <v>102</v>
      </c>
      <c r="D127" s="39" t="s">
        <v>35</v>
      </c>
      <c r="E127" s="42" t="s">
        <v>466</v>
      </c>
    </row>
    <row r="128" spans="1:5" s="92" customFormat="1" ht="21" customHeight="1" thickBot="1" x14ac:dyDescent="0.2">
      <c r="A128" s="193"/>
      <c r="B128" s="30" t="s">
        <v>57</v>
      </c>
      <c r="C128" s="84" t="s">
        <v>103</v>
      </c>
      <c r="D128" s="43" t="s">
        <v>58</v>
      </c>
      <c r="E128" s="44" t="s">
        <v>467</v>
      </c>
    </row>
    <row r="129" ht="14.25" thickTop="1" x14ac:dyDescent="0.15"/>
  </sheetData>
  <mergeCells count="37">
    <mergeCell ref="A1:E1"/>
    <mergeCell ref="A3:A9"/>
    <mergeCell ref="C3:E3"/>
    <mergeCell ref="A45:A51"/>
    <mergeCell ref="C45:E45"/>
    <mergeCell ref="A31:A37"/>
    <mergeCell ref="C31:E31"/>
    <mergeCell ref="A10:A16"/>
    <mergeCell ref="C10:E10"/>
    <mergeCell ref="A17:A23"/>
    <mergeCell ref="C17:E17"/>
    <mergeCell ref="A24:A30"/>
    <mergeCell ref="C24:E24"/>
    <mergeCell ref="A52:A58"/>
    <mergeCell ref="C52:E52"/>
    <mergeCell ref="A59:A65"/>
    <mergeCell ref="C59:E59"/>
    <mergeCell ref="A122:A128"/>
    <mergeCell ref="C122:E122"/>
    <mergeCell ref="A94:A100"/>
    <mergeCell ref="C94:E94"/>
    <mergeCell ref="A38:A44"/>
    <mergeCell ref="C38:E38"/>
    <mergeCell ref="A87:A93"/>
    <mergeCell ref="C87:E87"/>
    <mergeCell ref="A80:A86"/>
    <mergeCell ref="C80:E80"/>
    <mergeCell ref="A66:A72"/>
    <mergeCell ref="C66:E66"/>
    <mergeCell ref="A73:A79"/>
    <mergeCell ref="C73:E73"/>
    <mergeCell ref="A101:A107"/>
    <mergeCell ref="C101:E101"/>
    <mergeCell ref="A108:A114"/>
    <mergeCell ref="C108:E108"/>
    <mergeCell ref="A115:A121"/>
    <mergeCell ref="C115:E11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113" workbookViewId="0">
      <selection activeCell="C123" sqref="C123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85" t="s">
        <v>22</v>
      </c>
      <c r="B1" s="185"/>
      <c r="C1" s="185"/>
      <c r="D1" s="185"/>
      <c r="E1" s="185"/>
      <c r="F1" s="185"/>
    </row>
    <row r="2" spans="1:6" ht="26.25" thickBot="1" x14ac:dyDescent="0.2">
      <c r="A2" s="54" t="s">
        <v>77</v>
      </c>
      <c r="B2" s="16"/>
      <c r="C2" s="17"/>
      <c r="D2" s="17"/>
      <c r="E2" s="1"/>
      <c r="F2" s="24" t="s">
        <v>47</v>
      </c>
    </row>
    <row r="3" spans="1:6" ht="25.5" customHeight="1" thickTop="1" x14ac:dyDescent="0.15">
      <c r="A3" s="22" t="s">
        <v>31</v>
      </c>
      <c r="B3" s="218" t="s">
        <v>235</v>
      </c>
      <c r="C3" s="205"/>
      <c r="D3" s="205"/>
      <c r="E3" s="205"/>
      <c r="F3" s="206"/>
    </row>
    <row r="4" spans="1:6" ht="25.5" customHeight="1" x14ac:dyDescent="0.15">
      <c r="A4" s="219" t="s">
        <v>39</v>
      </c>
      <c r="B4" s="210" t="s">
        <v>32</v>
      </c>
      <c r="C4" s="210" t="s">
        <v>69</v>
      </c>
      <c r="D4" s="109" t="s">
        <v>40</v>
      </c>
      <c r="E4" s="109" t="s">
        <v>33</v>
      </c>
      <c r="F4" s="110" t="s">
        <v>110</v>
      </c>
    </row>
    <row r="5" spans="1:6" ht="25.5" customHeight="1" x14ac:dyDescent="0.15">
      <c r="A5" s="219"/>
      <c r="B5" s="211"/>
      <c r="C5" s="220"/>
      <c r="D5" s="109" t="s">
        <v>41</v>
      </c>
      <c r="E5" s="109" t="s">
        <v>34</v>
      </c>
      <c r="F5" s="110" t="s">
        <v>42</v>
      </c>
    </row>
    <row r="6" spans="1:6" ht="39" customHeight="1" x14ac:dyDescent="0.15">
      <c r="A6" s="219"/>
      <c r="B6" s="113" t="s">
        <v>237</v>
      </c>
      <c r="C6" s="114" t="s">
        <v>238</v>
      </c>
      <c r="D6" s="90">
        <v>1043000</v>
      </c>
      <c r="E6" s="88">
        <v>1635000</v>
      </c>
      <c r="F6" s="89">
        <f>E6/D6</f>
        <v>1.5675934803451581</v>
      </c>
    </row>
    <row r="7" spans="1:6" ht="25.5" customHeight="1" x14ac:dyDescent="0.15">
      <c r="A7" s="219" t="s">
        <v>35</v>
      </c>
      <c r="B7" s="109" t="s">
        <v>36</v>
      </c>
      <c r="C7" s="112" t="s">
        <v>45</v>
      </c>
      <c r="D7" s="212" t="s">
        <v>37</v>
      </c>
      <c r="E7" s="213"/>
      <c r="F7" s="214"/>
    </row>
    <row r="8" spans="1:6" ht="25.5" customHeight="1" x14ac:dyDescent="0.15">
      <c r="A8" s="219"/>
      <c r="B8" s="160" t="s">
        <v>239</v>
      </c>
      <c r="C8" s="19" t="s">
        <v>240</v>
      </c>
      <c r="D8" s="215" t="s">
        <v>241</v>
      </c>
      <c r="E8" s="216"/>
      <c r="F8" s="217"/>
    </row>
    <row r="9" spans="1:6" ht="25.5" customHeight="1" x14ac:dyDescent="0.15">
      <c r="A9" s="87" t="s">
        <v>44</v>
      </c>
      <c r="B9" s="198" t="s">
        <v>114</v>
      </c>
      <c r="C9" s="199"/>
      <c r="D9" s="199"/>
      <c r="E9" s="199"/>
      <c r="F9" s="200"/>
    </row>
    <row r="10" spans="1:6" ht="25.5" customHeight="1" x14ac:dyDescent="0.15">
      <c r="A10" s="87" t="s">
        <v>43</v>
      </c>
      <c r="B10" s="198" t="s">
        <v>93</v>
      </c>
      <c r="C10" s="199"/>
      <c r="D10" s="199"/>
      <c r="E10" s="199"/>
      <c r="F10" s="200"/>
    </row>
    <row r="11" spans="1:6" ht="25.5" customHeight="1" thickBot="1" x14ac:dyDescent="0.2">
      <c r="A11" s="23" t="s">
        <v>38</v>
      </c>
      <c r="B11" s="201"/>
      <c r="C11" s="202"/>
      <c r="D11" s="202"/>
      <c r="E11" s="202"/>
      <c r="F11" s="203"/>
    </row>
    <row r="12" spans="1:6" s="92" customFormat="1" ht="25.5" customHeight="1" thickTop="1" x14ac:dyDescent="0.15">
      <c r="A12" s="22" t="s">
        <v>31</v>
      </c>
      <c r="B12" s="218" t="s">
        <v>242</v>
      </c>
      <c r="C12" s="205"/>
      <c r="D12" s="205"/>
      <c r="E12" s="205"/>
      <c r="F12" s="206"/>
    </row>
    <row r="13" spans="1:6" s="92" customFormat="1" ht="25.5" customHeight="1" x14ac:dyDescent="0.15">
      <c r="A13" s="207" t="s">
        <v>39</v>
      </c>
      <c r="B13" s="210" t="s">
        <v>32</v>
      </c>
      <c r="C13" s="210" t="s">
        <v>69</v>
      </c>
      <c r="D13" s="109" t="s">
        <v>40</v>
      </c>
      <c r="E13" s="109" t="s">
        <v>33</v>
      </c>
      <c r="F13" s="110" t="s">
        <v>110</v>
      </c>
    </row>
    <row r="14" spans="1:6" s="92" customFormat="1" ht="25.5" customHeight="1" x14ac:dyDescent="0.15">
      <c r="A14" s="208"/>
      <c r="B14" s="211"/>
      <c r="C14" s="211"/>
      <c r="D14" s="109" t="s">
        <v>41</v>
      </c>
      <c r="E14" s="109" t="s">
        <v>34</v>
      </c>
      <c r="F14" s="110" t="s">
        <v>42</v>
      </c>
    </row>
    <row r="15" spans="1:6" s="92" customFormat="1" ht="39" customHeight="1" x14ac:dyDescent="0.15">
      <c r="A15" s="209"/>
      <c r="B15" s="41" t="s">
        <v>243</v>
      </c>
      <c r="C15" s="91" t="s">
        <v>244</v>
      </c>
      <c r="D15" s="85">
        <v>420000</v>
      </c>
      <c r="E15" s="88">
        <v>400000</v>
      </c>
      <c r="F15" s="89">
        <f>E15/D15</f>
        <v>0.95238095238095233</v>
      </c>
    </row>
    <row r="16" spans="1:6" s="92" customFormat="1" ht="25.5" customHeight="1" x14ac:dyDescent="0.15">
      <c r="A16" s="207" t="s">
        <v>35</v>
      </c>
      <c r="B16" s="109" t="s">
        <v>36</v>
      </c>
      <c r="C16" s="109" t="s">
        <v>45</v>
      </c>
      <c r="D16" s="212" t="s">
        <v>37</v>
      </c>
      <c r="E16" s="213"/>
      <c r="F16" s="214"/>
    </row>
    <row r="17" spans="1:6" s="92" customFormat="1" ht="25.5" customHeight="1" x14ac:dyDescent="0.15">
      <c r="A17" s="209"/>
      <c r="B17" s="19" t="s">
        <v>133</v>
      </c>
      <c r="C17" s="19" t="s">
        <v>137</v>
      </c>
      <c r="D17" s="215" t="s">
        <v>136</v>
      </c>
      <c r="E17" s="216"/>
      <c r="F17" s="217"/>
    </row>
    <row r="18" spans="1:6" s="92" customFormat="1" ht="25.5" customHeight="1" x14ac:dyDescent="0.15">
      <c r="A18" s="108" t="s">
        <v>44</v>
      </c>
      <c r="B18" s="198" t="s">
        <v>132</v>
      </c>
      <c r="C18" s="199"/>
      <c r="D18" s="199"/>
      <c r="E18" s="199"/>
      <c r="F18" s="200"/>
    </row>
    <row r="19" spans="1:6" s="92" customFormat="1" ht="25.5" customHeight="1" x14ac:dyDescent="0.15">
      <c r="A19" s="108" t="s">
        <v>43</v>
      </c>
      <c r="B19" s="198" t="s">
        <v>93</v>
      </c>
      <c r="C19" s="199"/>
      <c r="D19" s="199"/>
      <c r="E19" s="199"/>
      <c r="F19" s="200"/>
    </row>
    <row r="20" spans="1:6" s="92" customFormat="1" ht="25.5" customHeight="1" thickBot="1" x14ac:dyDescent="0.2">
      <c r="A20" s="23" t="s">
        <v>38</v>
      </c>
      <c r="B20" s="201"/>
      <c r="C20" s="202"/>
      <c r="D20" s="202"/>
      <c r="E20" s="202"/>
      <c r="F20" s="203"/>
    </row>
    <row r="21" spans="1:6" s="92" customFormat="1" ht="25.5" customHeight="1" thickTop="1" x14ac:dyDescent="0.15">
      <c r="A21" s="22" t="s">
        <v>31</v>
      </c>
      <c r="B21" s="204" t="s">
        <v>245</v>
      </c>
      <c r="C21" s="205"/>
      <c r="D21" s="205"/>
      <c r="E21" s="205"/>
      <c r="F21" s="206"/>
    </row>
    <row r="22" spans="1:6" s="92" customFormat="1" ht="25.5" customHeight="1" x14ac:dyDescent="0.15">
      <c r="A22" s="207" t="s">
        <v>39</v>
      </c>
      <c r="B22" s="210" t="s">
        <v>32</v>
      </c>
      <c r="C22" s="210" t="s">
        <v>69</v>
      </c>
      <c r="D22" s="109" t="s">
        <v>40</v>
      </c>
      <c r="E22" s="109" t="s">
        <v>33</v>
      </c>
      <c r="F22" s="110" t="s">
        <v>110</v>
      </c>
    </row>
    <row r="23" spans="1:6" s="92" customFormat="1" ht="25.5" customHeight="1" x14ac:dyDescent="0.15">
      <c r="A23" s="208"/>
      <c r="B23" s="211"/>
      <c r="C23" s="211"/>
      <c r="D23" s="109" t="s">
        <v>41</v>
      </c>
      <c r="E23" s="109" t="s">
        <v>34</v>
      </c>
      <c r="F23" s="110" t="s">
        <v>42</v>
      </c>
    </row>
    <row r="24" spans="1:6" s="92" customFormat="1" ht="39" customHeight="1" x14ac:dyDescent="0.15">
      <c r="A24" s="209"/>
      <c r="B24" s="41" t="s">
        <v>246</v>
      </c>
      <c r="C24" s="91" t="s">
        <v>247</v>
      </c>
      <c r="D24" s="85">
        <v>4620000</v>
      </c>
      <c r="E24" s="88">
        <v>4389000</v>
      </c>
      <c r="F24" s="89">
        <f>E24/D24</f>
        <v>0.95</v>
      </c>
    </row>
    <row r="25" spans="1:6" s="92" customFormat="1" ht="25.5" customHeight="1" x14ac:dyDescent="0.15">
      <c r="A25" s="207" t="s">
        <v>35</v>
      </c>
      <c r="B25" s="109" t="s">
        <v>36</v>
      </c>
      <c r="C25" s="109" t="s">
        <v>45</v>
      </c>
      <c r="D25" s="212" t="s">
        <v>37</v>
      </c>
      <c r="E25" s="213"/>
      <c r="F25" s="214"/>
    </row>
    <row r="26" spans="1:6" s="92" customFormat="1" ht="25.5" customHeight="1" x14ac:dyDescent="0.15">
      <c r="A26" s="209"/>
      <c r="B26" s="19" t="s">
        <v>248</v>
      </c>
      <c r="C26" s="19" t="s">
        <v>249</v>
      </c>
      <c r="D26" s="215" t="s">
        <v>250</v>
      </c>
      <c r="E26" s="216"/>
      <c r="F26" s="217"/>
    </row>
    <row r="27" spans="1:6" s="92" customFormat="1" ht="25.5" customHeight="1" x14ac:dyDescent="0.15">
      <c r="A27" s="128" t="s">
        <v>44</v>
      </c>
      <c r="B27" s="198" t="s">
        <v>132</v>
      </c>
      <c r="C27" s="199"/>
      <c r="D27" s="199"/>
      <c r="E27" s="199"/>
      <c r="F27" s="200"/>
    </row>
    <row r="28" spans="1:6" s="92" customFormat="1" ht="25.5" customHeight="1" x14ac:dyDescent="0.15">
      <c r="A28" s="128" t="s">
        <v>43</v>
      </c>
      <c r="B28" s="198" t="s">
        <v>93</v>
      </c>
      <c r="C28" s="199"/>
      <c r="D28" s="199"/>
      <c r="E28" s="199"/>
      <c r="F28" s="200"/>
    </row>
    <row r="29" spans="1:6" s="92" customFormat="1" ht="25.5" customHeight="1" thickBot="1" x14ac:dyDescent="0.2">
      <c r="A29" s="23" t="s">
        <v>38</v>
      </c>
      <c r="B29" s="201"/>
      <c r="C29" s="202"/>
      <c r="D29" s="202"/>
      <c r="E29" s="202"/>
      <c r="F29" s="203"/>
    </row>
    <row r="30" spans="1:6" s="92" customFormat="1" ht="25.5" customHeight="1" thickTop="1" x14ac:dyDescent="0.15">
      <c r="A30" s="22" t="s">
        <v>31</v>
      </c>
      <c r="B30" s="218" t="s">
        <v>251</v>
      </c>
      <c r="C30" s="205"/>
      <c r="D30" s="205"/>
      <c r="E30" s="205"/>
      <c r="F30" s="206"/>
    </row>
    <row r="31" spans="1:6" s="92" customFormat="1" ht="25.5" customHeight="1" x14ac:dyDescent="0.15">
      <c r="A31" s="207" t="s">
        <v>39</v>
      </c>
      <c r="B31" s="210" t="s">
        <v>32</v>
      </c>
      <c r="C31" s="210" t="s">
        <v>69</v>
      </c>
      <c r="D31" s="109" t="s">
        <v>40</v>
      </c>
      <c r="E31" s="109" t="s">
        <v>33</v>
      </c>
      <c r="F31" s="110" t="s">
        <v>110</v>
      </c>
    </row>
    <row r="32" spans="1:6" s="92" customFormat="1" ht="25.5" customHeight="1" x14ac:dyDescent="0.15">
      <c r="A32" s="208"/>
      <c r="B32" s="211"/>
      <c r="C32" s="211"/>
      <c r="D32" s="109" t="s">
        <v>41</v>
      </c>
      <c r="E32" s="109" t="s">
        <v>34</v>
      </c>
      <c r="F32" s="110" t="s">
        <v>42</v>
      </c>
    </row>
    <row r="33" spans="1:6" s="92" customFormat="1" ht="39" customHeight="1" x14ac:dyDescent="0.15">
      <c r="A33" s="209"/>
      <c r="B33" s="41" t="s">
        <v>252</v>
      </c>
      <c r="C33" s="91" t="s">
        <v>185</v>
      </c>
      <c r="D33" s="85">
        <v>330000</v>
      </c>
      <c r="E33" s="88">
        <v>300000</v>
      </c>
      <c r="F33" s="89">
        <f>E33/D33</f>
        <v>0.90909090909090906</v>
      </c>
    </row>
    <row r="34" spans="1:6" s="92" customFormat="1" ht="25.5" customHeight="1" x14ac:dyDescent="0.15">
      <c r="A34" s="207" t="s">
        <v>35</v>
      </c>
      <c r="B34" s="109" t="s">
        <v>36</v>
      </c>
      <c r="C34" s="109" t="s">
        <v>45</v>
      </c>
      <c r="D34" s="212" t="s">
        <v>37</v>
      </c>
      <c r="E34" s="213"/>
      <c r="F34" s="214"/>
    </row>
    <row r="35" spans="1:6" s="92" customFormat="1" ht="25.5" customHeight="1" x14ac:dyDescent="0.15">
      <c r="A35" s="209"/>
      <c r="B35" s="19" t="s">
        <v>253</v>
      </c>
      <c r="C35" s="19" t="s">
        <v>254</v>
      </c>
      <c r="D35" s="215" t="s">
        <v>198</v>
      </c>
      <c r="E35" s="216"/>
      <c r="F35" s="217"/>
    </row>
    <row r="36" spans="1:6" s="92" customFormat="1" ht="25.5" customHeight="1" x14ac:dyDescent="0.15">
      <c r="A36" s="128" t="s">
        <v>44</v>
      </c>
      <c r="B36" s="198" t="s">
        <v>132</v>
      </c>
      <c r="C36" s="199"/>
      <c r="D36" s="199"/>
      <c r="E36" s="199"/>
      <c r="F36" s="200"/>
    </row>
    <row r="37" spans="1:6" s="92" customFormat="1" ht="25.5" customHeight="1" x14ac:dyDescent="0.15">
      <c r="A37" s="128" t="s">
        <v>43</v>
      </c>
      <c r="B37" s="198" t="s">
        <v>93</v>
      </c>
      <c r="C37" s="199"/>
      <c r="D37" s="199"/>
      <c r="E37" s="199"/>
      <c r="F37" s="200"/>
    </row>
    <row r="38" spans="1:6" s="92" customFormat="1" ht="25.5" customHeight="1" thickBot="1" x14ac:dyDescent="0.2">
      <c r="A38" s="23" t="s">
        <v>38</v>
      </c>
      <c r="B38" s="201"/>
      <c r="C38" s="202"/>
      <c r="D38" s="202"/>
      <c r="E38" s="202"/>
      <c r="F38" s="203"/>
    </row>
    <row r="39" spans="1:6" s="92" customFormat="1" ht="25.5" customHeight="1" thickTop="1" x14ac:dyDescent="0.15">
      <c r="A39" s="22" t="s">
        <v>31</v>
      </c>
      <c r="B39" s="218" t="s">
        <v>173</v>
      </c>
      <c r="C39" s="205"/>
      <c r="D39" s="205"/>
      <c r="E39" s="205"/>
      <c r="F39" s="206"/>
    </row>
    <row r="40" spans="1:6" s="92" customFormat="1" ht="25.5" customHeight="1" x14ac:dyDescent="0.15">
      <c r="A40" s="207" t="s">
        <v>39</v>
      </c>
      <c r="B40" s="210" t="s">
        <v>32</v>
      </c>
      <c r="C40" s="210" t="s">
        <v>69</v>
      </c>
      <c r="D40" s="109" t="s">
        <v>40</v>
      </c>
      <c r="E40" s="109" t="s">
        <v>33</v>
      </c>
      <c r="F40" s="110" t="s">
        <v>110</v>
      </c>
    </row>
    <row r="41" spans="1:6" s="92" customFormat="1" ht="25.5" customHeight="1" x14ac:dyDescent="0.15">
      <c r="A41" s="208"/>
      <c r="B41" s="211"/>
      <c r="C41" s="211"/>
      <c r="D41" s="109" t="s">
        <v>41</v>
      </c>
      <c r="E41" s="109" t="s">
        <v>34</v>
      </c>
      <c r="F41" s="110" t="s">
        <v>42</v>
      </c>
    </row>
    <row r="42" spans="1:6" s="92" customFormat="1" ht="39" customHeight="1" x14ac:dyDescent="0.15">
      <c r="A42" s="209"/>
      <c r="B42" s="41" t="s">
        <v>255</v>
      </c>
      <c r="C42" s="91" t="s">
        <v>256</v>
      </c>
      <c r="D42" s="85">
        <v>1680800</v>
      </c>
      <c r="E42" s="88">
        <v>1600000</v>
      </c>
      <c r="F42" s="89">
        <f>E42/D42</f>
        <v>0.95192765349833408</v>
      </c>
    </row>
    <row r="43" spans="1:6" s="92" customFormat="1" ht="25.5" customHeight="1" x14ac:dyDescent="0.15">
      <c r="A43" s="207" t="s">
        <v>35</v>
      </c>
      <c r="B43" s="109" t="s">
        <v>36</v>
      </c>
      <c r="C43" s="109" t="s">
        <v>45</v>
      </c>
      <c r="D43" s="212" t="s">
        <v>37</v>
      </c>
      <c r="E43" s="213"/>
      <c r="F43" s="214"/>
    </row>
    <row r="44" spans="1:6" s="92" customFormat="1" ht="25.5" customHeight="1" x14ac:dyDescent="0.15">
      <c r="A44" s="209"/>
      <c r="B44" s="19" t="s">
        <v>257</v>
      </c>
      <c r="C44" s="19" t="s">
        <v>258</v>
      </c>
      <c r="D44" s="215" t="s">
        <v>259</v>
      </c>
      <c r="E44" s="216"/>
      <c r="F44" s="217"/>
    </row>
    <row r="45" spans="1:6" s="92" customFormat="1" ht="25.5" customHeight="1" x14ac:dyDescent="0.15">
      <c r="A45" s="128" t="s">
        <v>44</v>
      </c>
      <c r="B45" s="198" t="s">
        <v>132</v>
      </c>
      <c r="C45" s="199"/>
      <c r="D45" s="199"/>
      <c r="E45" s="199"/>
      <c r="F45" s="200"/>
    </row>
    <row r="46" spans="1:6" s="92" customFormat="1" ht="25.5" customHeight="1" x14ac:dyDescent="0.15">
      <c r="A46" s="128" t="s">
        <v>43</v>
      </c>
      <c r="B46" s="198" t="s">
        <v>93</v>
      </c>
      <c r="C46" s="199"/>
      <c r="D46" s="199"/>
      <c r="E46" s="199"/>
      <c r="F46" s="200"/>
    </row>
    <row r="47" spans="1:6" s="92" customFormat="1" ht="25.5" customHeight="1" thickBot="1" x14ac:dyDescent="0.2">
      <c r="A47" s="23" t="s">
        <v>38</v>
      </c>
      <c r="B47" s="201"/>
      <c r="C47" s="202"/>
      <c r="D47" s="202"/>
      <c r="E47" s="202"/>
      <c r="F47" s="203"/>
    </row>
    <row r="48" spans="1:6" s="92" customFormat="1" ht="25.5" customHeight="1" thickTop="1" x14ac:dyDescent="0.15">
      <c r="A48" s="22" t="s">
        <v>31</v>
      </c>
      <c r="B48" s="204" t="s">
        <v>459</v>
      </c>
      <c r="C48" s="205"/>
      <c r="D48" s="205"/>
      <c r="E48" s="205"/>
      <c r="F48" s="206"/>
    </row>
    <row r="49" spans="1:6" s="92" customFormat="1" ht="25.5" customHeight="1" x14ac:dyDescent="0.15">
      <c r="A49" s="207" t="s">
        <v>39</v>
      </c>
      <c r="B49" s="210" t="s">
        <v>32</v>
      </c>
      <c r="C49" s="210" t="s">
        <v>67</v>
      </c>
      <c r="D49" s="109" t="s">
        <v>40</v>
      </c>
      <c r="E49" s="109" t="s">
        <v>33</v>
      </c>
      <c r="F49" s="110" t="s">
        <v>110</v>
      </c>
    </row>
    <row r="50" spans="1:6" s="92" customFormat="1" ht="25.5" customHeight="1" x14ac:dyDescent="0.15">
      <c r="A50" s="208"/>
      <c r="B50" s="211"/>
      <c r="C50" s="211"/>
      <c r="D50" s="109" t="s">
        <v>41</v>
      </c>
      <c r="E50" s="109" t="s">
        <v>34</v>
      </c>
      <c r="F50" s="110" t="s">
        <v>42</v>
      </c>
    </row>
    <row r="51" spans="1:6" s="92" customFormat="1" ht="39" customHeight="1" x14ac:dyDescent="0.15">
      <c r="A51" s="209"/>
      <c r="B51" s="41" t="s">
        <v>456</v>
      </c>
      <c r="C51" s="91" t="s">
        <v>457</v>
      </c>
      <c r="D51" s="85">
        <v>7200000</v>
      </c>
      <c r="E51" s="88">
        <v>6600000</v>
      </c>
      <c r="F51" s="89">
        <f>E51/D51</f>
        <v>0.91666666666666663</v>
      </c>
    </row>
    <row r="52" spans="1:6" s="92" customFormat="1" ht="25.5" customHeight="1" x14ac:dyDescent="0.15">
      <c r="A52" s="207" t="s">
        <v>35</v>
      </c>
      <c r="B52" s="109" t="s">
        <v>36</v>
      </c>
      <c r="C52" s="109" t="s">
        <v>45</v>
      </c>
      <c r="D52" s="212" t="s">
        <v>37</v>
      </c>
      <c r="E52" s="213"/>
      <c r="F52" s="214"/>
    </row>
    <row r="53" spans="1:6" s="92" customFormat="1" ht="25.5" customHeight="1" x14ac:dyDescent="0.15">
      <c r="A53" s="209"/>
      <c r="B53" s="19" t="s">
        <v>458</v>
      </c>
      <c r="C53" s="19" t="s">
        <v>461</v>
      </c>
      <c r="D53" s="215" t="s">
        <v>462</v>
      </c>
      <c r="E53" s="216"/>
      <c r="F53" s="217"/>
    </row>
    <row r="54" spans="1:6" s="92" customFormat="1" ht="25.5" customHeight="1" x14ac:dyDescent="0.15">
      <c r="A54" s="162" t="s">
        <v>44</v>
      </c>
      <c r="B54" s="198" t="s">
        <v>114</v>
      </c>
      <c r="C54" s="199"/>
      <c r="D54" s="199"/>
      <c r="E54" s="199"/>
      <c r="F54" s="200"/>
    </row>
    <row r="55" spans="1:6" s="92" customFormat="1" ht="25.5" customHeight="1" x14ac:dyDescent="0.15">
      <c r="A55" s="162" t="s">
        <v>43</v>
      </c>
      <c r="B55" s="198" t="s">
        <v>77</v>
      </c>
      <c r="C55" s="199"/>
      <c r="D55" s="199"/>
      <c r="E55" s="199"/>
      <c r="F55" s="200"/>
    </row>
    <row r="56" spans="1:6" s="92" customFormat="1" ht="25.5" customHeight="1" thickBot="1" x14ac:dyDescent="0.2">
      <c r="A56" s="23" t="s">
        <v>38</v>
      </c>
      <c r="B56" s="201"/>
      <c r="C56" s="202"/>
      <c r="D56" s="202"/>
      <c r="E56" s="202"/>
      <c r="F56" s="203"/>
    </row>
    <row r="57" spans="1:6" s="92" customFormat="1" ht="25.5" customHeight="1" thickTop="1" x14ac:dyDescent="0.15">
      <c r="A57" s="22" t="s">
        <v>31</v>
      </c>
      <c r="B57" s="204" t="s">
        <v>260</v>
      </c>
      <c r="C57" s="205"/>
      <c r="D57" s="205"/>
      <c r="E57" s="205"/>
      <c r="F57" s="206"/>
    </row>
    <row r="58" spans="1:6" s="92" customFormat="1" ht="25.5" customHeight="1" x14ac:dyDescent="0.15">
      <c r="A58" s="207" t="s">
        <v>39</v>
      </c>
      <c r="B58" s="210" t="s">
        <v>32</v>
      </c>
      <c r="C58" s="210" t="s">
        <v>69</v>
      </c>
      <c r="D58" s="109" t="s">
        <v>40</v>
      </c>
      <c r="E58" s="109" t="s">
        <v>33</v>
      </c>
      <c r="F58" s="110" t="s">
        <v>110</v>
      </c>
    </row>
    <row r="59" spans="1:6" s="92" customFormat="1" ht="25.5" customHeight="1" x14ac:dyDescent="0.15">
      <c r="A59" s="208"/>
      <c r="B59" s="211"/>
      <c r="C59" s="211"/>
      <c r="D59" s="109" t="s">
        <v>41</v>
      </c>
      <c r="E59" s="109" t="s">
        <v>34</v>
      </c>
      <c r="F59" s="110" t="s">
        <v>42</v>
      </c>
    </row>
    <row r="60" spans="1:6" s="92" customFormat="1" ht="39" customHeight="1" x14ac:dyDescent="0.15">
      <c r="A60" s="209"/>
      <c r="B60" s="41" t="s">
        <v>261</v>
      </c>
      <c r="C60" s="91" t="s">
        <v>262</v>
      </c>
      <c r="D60" s="85">
        <v>3300000</v>
      </c>
      <c r="E60" s="88">
        <v>3200000</v>
      </c>
      <c r="F60" s="89">
        <f>E60/D60</f>
        <v>0.96969696969696972</v>
      </c>
    </row>
    <row r="61" spans="1:6" s="92" customFormat="1" ht="25.5" customHeight="1" x14ac:dyDescent="0.15">
      <c r="A61" s="207" t="s">
        <v>35</v>
      </c>
      <c r="B61" s="109" t="s">
        <v>36</v>
      </c>
      <c r="C61" s="109" t="s">
        <v>45</v>
      </c>
      <c r="D61" s="212" t="s">
        <v>37</v>
      </c>
      <c r="E61" s="213"/>
      <c r="F61" s="214"/>
    </row>
    <row r="62" spans="1:6" s="92" customFormat="1" ht="25.5" customHeight="1" x14ac:dyDescent="0.15">
      <c r="A62" s="209"/>
      <c r="B62" s="19" t="s">
        <v>263</v>
      </c>
      <c r="C62" s="19" t="s">
        <v>264</v>
      </c>
      <c r="D62" s="215" t="s">
        <v>265</v>
      </c>
      <c r="E62" s="216"/>
      <c r="F62" s="217"/>
    </row>
    <row r="63" spans="1:6" s="92" customFormat="1" ht="25.5" customHeight="1" x14ac:dyDescent="0.15">
      <c r="A63" s="128" t="s">
        <v>44</v>
      </c>
      <c r="B63" s="198" t="s">
        <v>132</v>
      </c>
      <c r="C63" s="199"/>
      <c r="D63" s="199"/>
      <c r="E63" s="199"/>
      <c r="F63" s="200"/>
    </row>
    <row r="64" spans="1:6" s="92" customFormat="1" ht="25.5" customHeight="1" x14ac:dyDescent="0.15">
      <c r="A64" s="128" t="s">
        <v>43</v>
      </c>
      <c r="B64" s="198" t="s">
        <v>93</v>
      </c>
      <c r="C64" s="199"/>
      <c r="D64" s="199"/>
      <c r="E64" s="199"/>
      <c r="F64" s="200"/>
    </row>
    <row r="65" spans="1:6" s="92" customFormat="1" ht="25.5" customHeight="1" thickBot="1" x14ac:dyDescent="0.2">
      <c r="A65" s="23" t="s">
        <v>38</v>
      </c>
      <c r="B65" s="201"/>
      <c r="C65" s="202"/>
      <c r="D65" s="202"/>
      <c r="E65" s="202"/>
      <c r="F65" s="203"/>
    </row>
    <row r="66" spans="1:6" s="92" customFormat="1" ht="25.5" customHeight="1" thickTop="1" x14ac:dyDescent="0.15">
      <c r="A66" s="22" t="s">
        <v>31</v>
      </c>
      <c r="B66" s="204" t="s">
        <v>266</v>
      </c>
      <c r="C66" s="205"/>
      <c r="D66" s="205"/>
      <c r="E66" s="205"/>
      <c r="F66" s="206"/>
    </row>
    <row r="67" spans="1:6" s="92" customFormat="1" ht="25.5" customHeight="1" x14ac:dyDescent="0.15">
      <c r="A67" s="207" t="s">
        <v>39</v>
      </c>
      <c r="B67" s="210" t="s">
        <v>32</v>
      </c>
      <c r="C67" s="210" t="s">
        <v>69</v>
      </c>
      <c r="D67" s="109" t="s">
        <v>40</v>
      </c>
      <c r="E67" s="109" t="s">
        <v>33</v>
      </c>
      <c r="F67" s="110" t="s">
        <v>110</v>
      </c>
    </row>
    <row r="68" spans="1:6" s="92" customFormat="1" ht="25.5" customHeight="1" x14ac:dyDescent="0.15">
      <c r="A68" s="208"/>
      <c r="B68" s="211"/>
      <c r="C68" s="211"/>
      <c r="D68" s="109" t="s">
        <v>41</v>
      </c>
      <c r="E68" s="109" t="s">
        <v>34</v>
      </c>
      <c r="F68" s="110" t="s">
        <v>42</v>
      </c>
    </row>
    <row r="69" spans="1:6" s="92" customFormat="1" ht="39" customHeight="1" x14ac:dyDescent="0.15">
      <c r="A69" s="209"/>
      <c r="B69" s="41" t="s">
        <v>267</v>
      </c>
      <c r="C69" s="91" t="s">
        <v>268</v>
      </c>
      <c r="D69" s="85">
        <v>1600000</v>
      </c>
      <c r="E69" s="88">
        <v>1535000</v>
      </c>
      <c r="F69" s="89">
        <f>E69/D69</f>
        <v>0.95937499999999998</v>
      </c>
    </row>
    <row r="70" spans="1:6" s="92" customFormat="1" ht="25.5" customHeight="1" x14ac:dyDescent="0.15">
      <c r="A70" s="207" t="s">
        <v>35</v>
      </c>
      <c r="B70" s="109" t="s">
        <v>36</v>
      </c>
      <c r="C70" s="109" t="s">
        <v>45</v>
      </c>
      <c r="D70" s="212" t="s">
        <v>37</v>
      </c>
      <c r="E70" s="213"/>
      <c r="F70" s="214"/>
    </row>
    <row r="71" spans="1:6" s="92" customFormat="1" ht="25.5" customHeight="1" x14ac:dyDescent="0.15">
      <c r="A71" s="209"/>
      <c r="B71" s="19" t="s">
        <v>269</v>
      </c>
      <c r="C71" s="19" t="s">
        <v>270</v>
      </c>
      <c r="D71" s="215" t="s">
        <v>271</v>
      </c>
      <c r="E71" s="216"/>
      <c r="F71" s="217"/>
    </row>
    <row r="72" spans="1:6" s="92" customFormat="1" ht="25.5" customHeight="1" x14ac:dyDescent="0.15">
      <c r="A72" s="134" t="s">
        <v>44</v>
      </c>
      <c r="B72" s="198" t="s">
        <v>114</v>
      </c>
      <c r="C72" s="199"/>
      <c r="D72" s="199"/>
      <c r="E72" s="199"/>
      <c r="F72" s="200"/>
    </row>
    <row r="73" spans="1:6" s="92" customFormat="1" ht="25.5" customHeight="1" x14ac:dyDescent="0.15">
      <c r="A73" s="134" t="s">
        <v>43</v>
      </c>
      <c r="B73" s="198" t="s">
        <v>93</v>
      </c>
      <c r="C73" s="199"/>
      <c r="D73" s="199"/>
      <c r="E73" s="199"/>
      <c r="F73" s="200"/>
    </row>
    <row r="74" spans="1:6" s="92" customFormat="1" ht="25.5" customHeight="1" thickBot="1" x14ac:dyDescent="0.2">
      <c r="A74" s="23" t="s">
        <v>38</v>
      </c>
      <c r="B74" s="201"/>
      <c r="C74" s="202"/>
      <c r="D74" s="202"/>
      <c r="E74" s="202"/>
      <c r="F74" s="203"/>
    </row>
    <row r="75" spans="1:6" s="92" customFormat="1" ht="25.5" customHeight="1" thickTop="1" x14ac:dyDescent="0.15">
      <c r="A75" s="22" t="s">
        <v>31</v>
      </c>
      <c r="B75" s="204" t="s">
        <v>272</v>
      </c>
      <c r="C75" s="205"/>
      <c r="D75" s="205"/>
      <c r="E75" s="205"/>
      <c r="F75" s="206"/>
    </row>
    <row r="76" spans="1:6" s="92" customFormat="1" ht="25.5" customHeight="1" x14ac:dyDescent="0.15">
      <c r="A76" s="207" t="s">
        <v>39</v>
      </c>
      <c r="B76" s="210" t="s">
        <v>32</v>
      </c>
      <c r="C76" s="210" t="s">
        <v>67</v>
      </c>
      <c r="D76" s="109" t="s">
        <v>40</v>
      </c>
      <c r="E76" s="109" t="s">
        <v>33</v>
      </c>
      <c r="F76" s="110" t="s">
        <v>110</v>
      </c>
    </row>
    <row r="77" spans="1:6" s="92" customFormat="1" ht="25.5" customHeight="1" x14ac:dyDescent="0.15">
      <c r="A77" s="208"/>
      <c r="B77" s="211"/>
      <c r="C77" s="211"/>
      <c r="D77" s="109" t="s">
        <v>41</v>
      </c>
      <c r="E77" s="109" t="s">
        <v>34</v>
      </c>
      <c r="F77" s="110" t="s">
        <v>42</v>
      </c>
    </row>
    <row r="78" spans="1:6" s="92" customFormat="1" ht="39" customHeight="1" x14ac:dyDescent="0.15">
      <c r="A78" s="209"/>
      <c r="B78" s="41" t="s">
        <v>273</v>
      </c>
      <c r="C78" s="91" t="s">
        <v>274</v>
      </c>
      <c r="D78" s="85">
        <v>2988000</v>
      </c>
      <c r="E78" s="88">
        <v>2898000</v>
      </c>
      <c r="F78" s="89">
        <f>E78/D78</f>
        <v>0.96987951807228912</v>
      </c>
    </row>
    <row r="79" spans="1:6" s="92" customFormat="1" ht="25.5" customHeight="1" x14ac:dyDescent="0.15">
      <c r="A79" s="207" t="s">
        <v>35</v>
      </c>
      <c r="B79" s="109" t="s">
        <v>36</v>
      </c>
      <c r="C79" s="109" t="s">
        <v>45</v>
      </c>
      <c r="D79" s="212" t="s">
        <v>37</v>
      </c>
      <c r="E79" s="213"/>
      <c r="F79" s="214"/>
    </row>
    <row r="80" spans="1:6" s="92" customFormat="1" ht="25.5" customHeight="1" x14ac:dyDescent="0.15">
      <c r="A80" s="209"/>
      <c r="B80" s="19" t="s">
        <v>275</v>
      </c>
      <c r="C80" s="19" t="s">
        <v>276</v>
      </c>
      <c r="D80" s="215" t="s">
        <v>277</v>
      </c>
      <c r="E80" s="216"/>
      <c r="F80" s="217"/>
    </row>
    <row r="81" spans="1:6" s="92" customFormat="1" ht="25.5" customHeight="1" x14ac:dyDescent="0.15">
      <c r="A81" s="135" t="s">
        <v>44</v>
      </c>
      <c r="B81" s="198" t="s">
        <v>114</v>
      </c>
      <c r="C81" s="199"/>
      <c r="D81" s="199"/>
      <c r="E81" s="199"/>
      <c r="F81" s="200"/>
    </row>
    <row r="82" spans="1:6" s="92" customFormat="1" ht="25.5" customHeight="1" x14ac:dyDescent="0.15">
      <c r="A82" s="135" t="s">
        <v>43</v>
      </c>
      <c r="B82" s="198" t="s">
        <v>93</v>
      </c>
      <c r="C82" s="199"/>
      <c r="D82" s="199"/>
      <c r="E82" s="199"/>
      <c r="F82" s="200"/>
    </row>
    <row r="83" spans="1:6" s="92" customFormat="1" ht="25.5" customHeight="1" thickBot="1" x14ac:dyDescent="0.2">
      <c r="A83" s="23" t="s">
        <v>38</v>
      </c>
      <c r="B83" s="201"/>
      <c r="C83" s="202"/>
      <c r="D83" s="202"/>
      <c r="E83" s="202"/>
      <c r="F83" s="203"/>
    </row>
    <row r="84" spans="1:6" s="92" customFormat="1" ht="25.5" customHeight="1" thickTop="1" x14ac:dyDescent="0.15">
      <c r="A84" s="22" t="s">
        <v>31</v>
      </c>
      <c r="B84" s="204" t="s">
        <v>278</v>
      </c>
      <c r="C84" s="205"/>
      <c r="D84" s="205"/>
      <c r="E84" s="205"/>
      <c r="F84" s="206"/>
    </row>
    <row r="85" spans="1:6" s="92" customFormat="1" ht="25.5" customHeight="1" x14ac:dyDescent="0.15">
      <c r="A85" s="207" t="s">
        <v>39</v>
      </c>
      <c r="B85" s="210" t="s">
        <v>32</v>
      </c>
      <c r="C85" s="210" t="s">
        <v>67</v>
      </c>
      <c r="D85" s="109" t="s">
        <v>40</v>
      </c>
      <c r="E85" s="109" t="s">
        <v>33</v>
      </c>
      <c r="F85" s="110" t="s">
        <v>110</v>
      </c>
    </row>
    <row r="86" spans="1:6" s="92" customFormat="1" ht="25.5" customHeight="1" x14ac:dyDescent="0.15">
      <c r="A86" s="208"/>
      <c r="B86" s="211"/>
      <c r="C86" s="211"/>
      <c r="D86" s="109" t="s">
        <v>41</v>
      </c>
      <c r="E86" s="109" t="s">
        <v>34</v>
      </c>
      <c r="F86" s="110" t="s">
        <v>42</v>
      </c>
    </row>
    <row r="87" spans="1:6" s="92" customFormat="1" ht="39" customHeight="1" x14ac:dyDescent="0.15">
      <c r="A87" s="209"/>
      <c r="B87" s="41" t="s">
        <v>135</v>
      </c>
      <c r="C87" s="91" t="s">
        <v>279</v>
      </c>
      <c r="D87" s="85">
        <v>841000</v>
      </c>
      <c r="E87" s="88">
        <v>808500</v>
      </c>
      <c r="F87" s="89">
        <f>E87/D87</f>
        <v>0.96135552913198574</v>
      </c>
    </row>
    <row r="88" spans="1:6" s="92" customFormat="1" ht="25.5" customHeight="1" x14ac:dyDescent="0.15">
      <c r="A88" s="207" t="s">
        <v>35</v>
      </c>
      <c r="B88" s="109" t="s">
        <v>36</v>
      </c>
      <c r="C88" s="109" t="s">
        <v>45</v>
      </c>
      <c r="D88" s="212" t="s">
        <v>37</v>
      </c>
      <c r="E88" s="213"/>
      <c r="F88" s="214"/>
    </row>
    <row r="89" spans="1:6" s="92" customFormat="1" ht="25.5" customHeight="1" x14ac:dyDescent="0.15">
      <c r="A89" s="209"/>
      <c r="B89" s="19" t="s">
        <v>280</v>
      </c>
      <c r="C89" s="19" t="s">
        <v>281</v>
      </c>
      <c r="D89" s="215" t="s">
        <v>282</v>
      </c>
      <c r="E89" s="216"/>
      <c r="F89" s="217"/>
    </row>
    <row r="90" spans="1:6" s="92" customFormat="1" ht="25.5" customHeight="1" x14ac:dyDescent="0.15">
      <c r="A90" s="137" t="s">
        <v>44</v>
      </c>
      <c r="B90" s="198" t="s">
        <v>114</v>
      </c>
      <c r="C90" s="199"/>
      <c r="D90" s="199"/>
      <c r="E90" s="199"/>
      <c r="F90" s="200"/>
    </row>
    <row r="91" spans="1:6" s="92" customFormat="1" ht="25.5" customHeight="1" x14ac:dyDescent="0.15">
      <c r="A91" s="137" t="s">
        <v>43</v>
      </c>
      <c r="B91" s="198" t="s">
        <v>93</v>
      </c>
      <c r="C91" s="199"/>
      <c r="D91" s="199"/>
      <c r="E91" s="199"/>
      <c r="F91" s="200"/>
    </row>
    <row r="92" spans="1:6" s="92" customFormat="1" ht="25.5" customHeight="1" thickBot="1" x14ac:dyDescent="0.2">
      <c r="A92" s="23" t="s">
        <v>38</v>
      </c>
      <c r="B92" s="201"/>
      <c r="C92" s="202"/>
      <c r="D92" s="202"/>
      <c r="E92" s="202"/>
      <c r="F92" s="203"/>
    </row>
    <row r="93" spans="1:6" s="92" customFormat="1" ht="25.5" customHeight="1" thickTop="1" x14ac:dyDescent="0.15">
      <c r="A93" s="22" t="s">
        <v>31</v>
      </c>
      <c r="B93" s="204" t="s">
        <v>283</v>
      </c>
      <c r="C93" s="205"/>
      <c r="D93" s="205"/>
      <c r="E93" s="205"/>
      <c r="F93" s="206"/>
    </row>
    <row r="94" spans="1:6" s="92" customFormat="1" ht="25.5" customHeight="1" x14ac:dyDescent="0.15">
      <c r="A94" s="207" t="s">
        <v>39</v>
      </c>
      <c r="B94" s="210" t="s">
        <v>32</v>
      </c>
      <c r="C94" s="210" t="s">
        <v>67</v>
      </c>
      <c r="D94" s="109" t="s">
        <v>40</v>
      </c>
      <c r="E94" s="109" t="s">
        <v>33</v>
      </c>
      <c r="F94" s="110" t="s">
        <v>110</v>
      </c>
    </row>
    <row r="95" spans="1:6" s="92" customFormat="1" ht="25.5" customHeight="1" x14ac:dyDescent="0.15">
      <c r="A95" s="208"/>
      <c r="B95" s="211"/>
      <c r="C95" s="211"/>
      <c r="D95" s="109" t="s">
        <v>41</v>
      </c>
      <c r="E95" s="109" t="s">
        <v>34</v>
      </c>
      <c r="F95" s="110" t="s">
        <v>42</v>
      </c>
    </row>
    <row r="96" spans="1:6" s="92" customFormat="1" ht="39" customHeight="1" x14ac:dyDescent="0.15">
      <c r="A96" s="209"/>
      <c r="B96" s="41" t="s">
        <v>135</v>
      </c>
      <c r="C96" s="91" t="s">
        <v>284</v>
      </c>
      <c r="D96" s="85">
        <v>2300000</v>
      </c>
      <c r="E96" s="88">
        <v>2200000</v>
      </c>
      <c r="F96" s="89">
        <f>E96/D96</f>
        <v>0.95652173913043481</v>
      </c>
    </row>
    <row r="97" spans="1:6" s="92" customFormat="1" ht="25.5" customHeight="1" x14ac:dyDescent="0.15">
      <c r="A97" s="207" t="s">
        <v>35</v>
      </c>
      <c r="B97" s="109" t="s">
        <v>36</v>
      </c>
      <c r="C97" s="109" t="s">
        <v>45</v>
      </c>
      <c r="D97" s="212" t="s">
        <v>37</v>
      </c>
      <c r="E97" s="213"/>
      <c r="F97" s="214"/>
    </row>
    <row r="98" spans="1:6" s="92" customFormat="1" ht="25.5" customHeight="1" x14ac:dyDescent="0.15">
      <c r="A98" s="209"/>
      <c r="B98" s="19" t="s">
        <v>285</v>
      </c>
      <c r="C98" s="19" t="s">
        <v>286</v>
      </c>
      <c r="D98" s="215" t="s">
        <v>287</v>
      </c>
      <c r="E98" s="216"/>
      <c r="F98" s="217"/>
    </row>
    <row r="99" spans="1:6" s="92" customFormat="1" ht="25.5" customHeight="1" x14ac:dyDescent="0.15">
      <c r="A99" s="137" t="s">
        <v>44</v>
      </c>
      <c r="B99" s="198" t="s">
        <v>114</v>
      </c>
      <c r="C99" s="199"/>
      <c r="D99" s="199"/>
      <c r="E99" s="199"/>
      <c r="F99" s="200"/>
    </row>
    <row r="100" spans="1:6" s="92" customFormat="1" ht="25.5" customHeight="1" x14ac:dyDescent="0.15">
      <c r="A100" s="137" t="s">
        <v>43</v>
      </c>
      <c r="B100" s="198" t="s">
        <v>93</v>
      </c>
      <c r="C100" s="199"/>
      <c r="D100" s="199"/>
      <c r="E100" s="199"/>
      <c r="F100" s="200"/>
    </row>
    <row r="101" spans="1:6" s="92" customFormat="1" ht="25.5" customHeight="1" thickBot="1" x14ac:dyDescent="0.2">
      <c r="A101" s="23" t="s">
        <v>38</v>
      </c>
      <c r="B101" s="201"/>
      <c r="C101" s="202"/>
      <c r="D101" s="202"/>
      <c r="E101" s="202"/>
      <c r="F101" s="203"/>
    </row>
    <row r="102" spans="1:6" s="92" customFormat="1" ht="25.5" customHeight="1" thickTop="1" x14ac:dyDescent="0.15">
      <c r="A102" s="22" t="s">
        <v>31</v>
      </c>
      <c r="B102" s="204" t="s">
        <v>288</v>
      </c>
      <c r="C102" s="205"/>
      <c r="D102" s="205"/>
      <c r="E102" s="205"/>
      <c r="F102" s="206"/>
    </row>
    <row r="103" spans="1:6" s="92" customFormat="1" ht="25.5" customHeight="1" x14ac:dyDescent="0.15">
      <c r="A103" s="207" t="s">
        <v>39</v>
      </c>
      <c r="B103" s="210" t="s">
        <v>32</v>
      </c>
      <c r="C103" s="210" t="s">
        <v>67</v>
      </c>
      <c r="D103" s="109" t="s">
        <v>40</v>
      </c>
      <c r="E103" s="109" t="s">
        <v>33</v>
      </c>
      <c r="F103" s="110" t="s">
        <v>110</v>
      </c>
    </row>
    <row r="104" spans="1:6" s="92" customFormat="1" ht="25.5" customHeight="1" x14ac:dyDescent="0.15">
      <c r="A104" s="208"/>
      <c r="B104" s="211"/>
      <c r="C104" s="211"/>
      <c r="D104" s="109" t="s">
        <v>41</v>
      </c>
      <c r="E104" s="109" t="s">
        <v>34</v>
      </c>
      <c r="F104" s="110" t="s">
        <v>42</v>
      </c>
    </row>
    <row r="105" spans="1:6" s="92" customFormat="1" ht="39" customHeight="1" x14ac:dyDescent="0.15">
      <c r="A105" s="209"/>
      <c r="B105" s="41" t="s">
        <v>289</v>
      </c>
      <c r="C105" s="91" t="s">
        <v>226</v>
      </c>
      <c r="D105" s="85">
        <v>1000000</v>
      </c>
      <c r="E105" s="88">
        <v>998000</v>
      </c>
      <c r="F105" s="89">
        <f>E105/D105</f>
        <v>0.998</v>
      </c>
    </row>
    <row r="106" spans="1:6" s="92" customFormat="1" ht="25.5" customHeight="1" x14ac:dyDescent="0.15">
      <c r="A106" s="207" t="s">
        <v>35</v>
      </c>
      <c r="B106" s="109" t="s">
        <v>36</v>
      </c>
      <c r="C106" s="109" t="s">
        <v>45</v>
      </c>
      <c r="D106" s="212" t="s">
        <v>37</v>
      </c>
      <c r="E106" s="213"/>
      <c r="F106" s="214"/>
    </row>
    <row r="107" spans="1:6" s="92" customFormat="1" ht="25.5" customHeight="1" x14ac:dyDescent="0.15">
      <c r="A107" s="209"/>
      <c r="B107" s="19" t="s">
        <v>227</v>
      </c>
      <c r="C107" s="19" t="s">
        <v>290</v>
      </c>
      <c r="D107" s="215" t="s">
        <v>291</v>
      </c>
      <c r="E107" s="216"/>
      <c r="F107" s="217"/>
    </row>
    <row r="108" spans="1:6" s="92" customFormat="1" ht="25.5" customHeight="1" x14ac:dyDescent="0.15">
      <c r="A108" s="137" t="s">
        <v>44</v>
      </c>
      <c r="B108" s="198" t="s">
        <v>114</v>
      </c>
      <c r="C108" s="199"/>
      <c r="D108" s="199"/>
      <c r="E108" s="199"/>
      <c r="F108" s="200"/>
    </row>
    <row r="109" spans="1:6" s="92" customFormat="1" ht="25.5" customHeight="1" x14ac:dyDescent="0.15">
      <c r="A109" s="137" t="s">
        <v>43</v>
      </c>
      <c r="B109" s="198" t="s">
        <v>93</v>
      </c>
      <c r="C109" s="199"/>
      <c r="D109" s="199"/>
      <c r="E109" s="199"/>
      <c r="F109" s="200"/>
    </row>
    <row r="110" spans="1:6" s="92" customFormat="1" ht="25.5" customHeight="1" thickBot="1" x14ac:dyDescent="0.2">
      <c r="A110" s="23" t="s">
        <v>38</v>
      </c>
      <c r="B110" s="201"/>
      <c r="C110" s="202"/>
      <c r="D110" s="202"/>
      <c r="E110" s="202"/>
      <c r="F110" s="203"/>
    </row>
    <row r="111" spans="1:6" s="92" customFormat="1" ht="25.5" customHeight="1" thickTop="1" x14ac:dyDescent="0.15">
      <c r="A111" s="22" t="s">
        <v>31</v>
      </c>
      <c r="B111" s="204" t="s">
        <v>293</v>
      </c>
      <c r="C111" s="205"/>
      <c r="D111" s="205"/>
      <c r="E111" s="205"/>
      <c r="F111" s="206"/>
    </row>
    <row r="112" spans="1:6" s="92" customFormat="1" ht="25.5" customHeight="1" x14ac:dyDescent="0.15">
      <c r="A112" s="207" t="s">
        <v>39</v>
      </c>
      <c r="B112" s="210" t="s">
        <v>32</v>
      </c>
      <c r="C112" s="210" t="s">
        <v>67</v>
      </c>
      <c r="D112" s="109" t="s">
        <v>40</v>
      </c>
      <c r="E112" s="109" t="s">
        <v>33</v>
      </c>
      <c r="F112" s="110" t="s">
        <v>110</v>
      </c>
    </row>
    <row r="113" spans="1:6" s="92" customFormat="1" ht="25.5" customHeight="1" x14ac:dyDescent="0.15">
      <c r="A113" s="208"/>
      <c r="B113" s="211"/>
      <c r="C113" s="211"/>
      <c r="D113" s="109" t="s">
        <v>41</v>
      </c>
      <c r="E113" s="109" t="s">
        <v>34</v>
      </c>
      <c r="F113" s="110" t="s">
        <v>42</v>
      </c>
    </row>
    <row r="114" spans="1:6" s="92" customFormat="1" ht="39" customHeight="1" x14ac:dyDescent="0.15">
      <c r="A114" s="209"/>
      <c r="B114" s="41" t="s">
        <v>292</v>
      </c>
      <c r="C114" s="91" t="s">
        <v>294</v>
      </c>
      <c r="D114" s="85">
        <v>1800000</v>
      </c>
      <c r="E114" s="88">
        <v>1780000</v>
      </c>
      <c r="F114" s="89">
        <f>E114/D114</f>
        <v>0.98888888888888893</v>
      </c>
    </row>
    <row r="115" spans="1:6" s="92" customFormat="1" ht="25.5" customHeight="1" x14ac:dyDescent="0.15">
      <c r="A115" s="207" t="s">
        <v>35</v>
      </c>
      <c r="B115" s="109" t="s">
        <v>36</v>
      </c>
      <c r="C115" s="109" t="s">
        <v>45</v>
      </c>
      <c r="D115" s="212" t="s">
        <v>37</v>
      </c>
      <c r="E115" s="213"/>
      <c r="F115" s="214"/>
    </row>
    <row r="116" spans="1:6" s="92" customFormat="1" ht="25.5" customHeight="1" x14ac:dyDescent="0.15">
      <c r="A116" s="209"/>
      <c r="B116" s="19" t="s">
        <v>170</v>
      </c>
      <c r="C116" s="19" t="s">
        <v>295</v>
      </c>
      <c r="D116" s="215" t="s">
        <v>296</v>
      </c>
      <c r="E116" s="216"/>
      <c r="F116" s="217"/>
    </row>
    <row r="117" spans="1:6" s="92" customFormat="1" ht="25.5" customHeight="1" x14ac:dyDescent="0.15">
      <c r="A117" s="138" t="s">
        <v>44</v>
      </c>
      <c r="B117" s="198" t="s">
        <v>114</v>
      </c>
      <c r="C117" s="199"/>
      <c r="D117" s="199"/>
      <c r="E117" s="199"/>
      <c r="F117" s="200"/>
    </row>
    <row r="118" spans="1:6" s="92" customFormat="1" ht="25.5" customHeight="1" x14ac:dyDescent="0.15">
      <c r="A118" s="138" t="s">
        <v>43</v>
      </c>
      <c r="B118" s="198" t="s">
        <v>77</v>
      </c>
      <c r="C118" s="199"/>
      <c r="D118" s="199"/>
      <c r="E118" s="199"/>
      <c r="F118" s="200"/>
    </row>
    <row r="119" spans="1:6" s="92" customFormat="1" ht="25.5" customHeight="1" thickBot="1" x14ac:dyDescent="0.2">
      <c r="A119" s="23" t="s">
        <v>38</v>
      </c>
      <c r="B119" s="201"/>
      <c r="C119" s="202"/>
      <c r="D119" s="202"/>
      <c r="E119" s="202"/>
      <c r="F119" s="203"/>
    </row>
    <row r="120" spans="1:6" s="92" customFormat="1" ht="25.5" customHeight="1" thickTop="1" x14ac:dyDescent="0.15">
      <c r="A120" s="22" t="s">
        <v>31</v>
      </c>
      <c r="B120" s="204" t="s">
        <v>478</v>
      </c>
      <c r="C120" s="205"/>
      <c r="D120" s="205"/>
      <c r="E120" s="205"/>
      <c r="F120" s="206"/>
    </row>
    <row r="121" spans="1:6" s="92" customFormat="1" ht="25.5" customHeight="1" x14ac:dyDescent="0.15">
      <c r="A121" s="207" t="s">
        <v>39</v>
      </c>
      <c r="B121" s="210" t="s">
        <v>32</v>
      </c>
      <c r="C121" s="210" t="s">
        <v>67</v>
      </c>
      <c r="D121" s="109" t="s">
        <v>40</v>
      </c>
      <c r="E121" s="109" t="s">
        <v>33</v>
      </c>
      <c r="F121" s="110" t="s">
        <v>110</v>
      </c>
    </row>
    <row r="122" spans="1:6" s="92" customFormat="1" ht="25.5" customHeight="1" x14ac:dyDescent="0.15">
      <c r="A122" s="208"/>
      <c r="B122" s="211"/>
      <c r="C122" s="211"/>
      <c r="D122" s="109" t="s">
        <v>41</v>
      </c>
      <c r="E122" s="109" t="s">
        <v>34</v>
      </c>
      <c r="F122" s="110" t="s">
        <v>42</v>
      </c>
    </row>
    <row r="123" spans="1:6" s="92" customFormat="1" ht="39" customHeight="1" x14ac:dyDescent="0.15">
      <c r="A123" s="209"/>
      <c r="B123" s="41" t="s">
        <v>474</v>
      </c>
      <c r="C123" s="91" t="s">
        <v>457</v>
      </c>
      <c r="D123" s="85">
        <v>2760000</v>
      </c>
      <c r="E123" s="88">
        <v>2520000</v>
      </c>
      <c r="F123" s="89">
        <f>E123/D123</f>
        <v>0.91304347826086951</v>
      </c>
    </row>
    <row r="124" spans="1:6" s="92" customFormat="1" ht="25.5" customHeight="1" x14ac:dyDescent="0.15">
      <c r="A124" s="207" t="s">
        <v>35</v>
      </c>
      <c r="B124" s="109" t="s">
        <v>36</v>
      </c>
      <c r="C124" s="109" t="s">
        <v>45</v>
      </c>
      <c r="D124" s="212" t="s">
        <v>37</v>
      </c>
      <c r="E124" s="213"/>
      <c r="F124" s="214"/>
    </row>
    <row r="125" spans="1:6" s="92" customFormat="1" ht="25.5" customHeight="1" x14ac:dyDescent="0.15">
      <c r="A125" s="209"/>
      <c r="B125" s="19" t="s">
        <v>475</v>
      </c>
      <c r="C125" s="19" t="s">
        <v>479</v>
      </c>
      <c r="D125" s="215" t="s">
        <v>480</v>
      </c>
      <c r="E125" s="216"/>
      <c r="F125" s="217"/>
    </row>
    <row r="126" spans="1:6" s="92" customFormat="1" ht="25.5" customHeight="1" x14ac:dyDescent="0.15">
      <c r="A126" s="162" t="s">
        <v>44</v>
      </c>
      <c r="B126" s="198" t="s">
        <v>114</v>
      </c>
      <c r="C126" s="199"/>
      <c r="D126" s="199"/>
      <c r="E126" s="199"/>
      <c r="F126" s="200"/>
    </row>
    <row r="127" spans="1:6" s="92" customFormat="1" ht="25.5" customHeight="1" x14ac:dyDescent="0.15">
      <c r="A127" s="162" t="s">
        <v>43</v>
      </c>
      <c r="B127" s="198" t="s">
        <v>77</v>
      </c>
      <c r="C127" s="199"/>
      <c r="D127" s="199"/>
      <c r="E127" s="199"/>
      <c r="F127" s="200"/>
    </row>
    <row r="128" spans="1:6" s="92" customFormat="1" ht="25.5" customHeight="1" thickBot="1" x14ac:dyDescent="0.2">
      <c r="A128" s="23" t="s">
        <v>38</v>
      </c>
      <c r="B128" s="201"/>
      <c r="C128" s="202"/>
      <c r="D128" s="202"/>
      <c r="E128" s="202"/>
      <c r="F128" s="203"/>
    </row>
    <row r="129" spans="1:6" s="92" customFormat="1" ht="25.5" customHeight="1" thickTop="1" x14ac:dyDescent="0.15">
      <c r="A129" s="22" t="s">
        <v>31</v>
      </c>
      <c r="B129" s="204" t="s">
        <v>485</v>
      </c>
      <c r="C129" s="205"/>
      <c r="D129" s="205"/>
      <c r="E129" s="205"/>
      <c r="F129" s="206"/>
    </row>
    <row r="130" spans="1:6" s="92" customFormat="1" ht="25.5" customHeight="1" x14ac:dyDescent="0.15">
      <c r="A130" s="207" t="s">
        <v>39</v>
      </c>
      <c r="B130" s="210" t="s">
        <v>32</v>
      </c>
      <c r="C130" s="210" t="s">
        <v>67</v>
      </c>
      <c r="D130" s="109" t="s">
        <v>40</v>
      </c>
      <c r="E130" s="109" t="s">
        <v>33</v>
      </c>
      <c r="F130" s="110" t="s">
        <v>110</v>
      </c>
    </row>
    <row r="131" spans="1:6" s="92" customFormat="1" ht="25.5" customHeight="1" x14ac:dyDescent="0.15">
      <c r="A131" s="208"/>
      <c r="B131" s="211"/>
      <c r="C131" s="211"/>
      <c r="D131" s="109" t="s">
        <v>41</v>
      </c>
      <c r="E131" s="109" t="s">
        <v>34</v>
      </c>
      <c r="F131" s="110" t="s">
        <v>42</v>
      </c>
    </row>
    <row r="132" spans="1:6" s="92" customFormat="1" ht="39" customHeight="1" x14ac:dyDescent="0.15">
      <c r="A132" s="209"/>
      <c r="B132" s="41" t="s">
        <v>474</v>
      </c>
      <c r="C132" s="91" t="s">
        <v>457</v>
      </c>
      <c r="D132" s="85">
        <v>2400000</v>
      </c>
      <c r="E132" s="88">
        <v>2376000</v>
      </c>
      <c r="F132" s="89">
        <f>E132/D132</f>
        <v>0.99</v>
      </c>
    </row>
    <row r="133" spans="1:6" s="92" customFormat="1" ht="25.5" customHeight="1" x14ac:dyDescent="0.15">
      <c r="A133" s="207" t="s">
        <v>35</v>
      </c>
      <c r="B133" s="109" t="s">
        <v>36</v>
      </c>
      <c r="C133" s="109" t="s">
        <v>45</v>
      </c>
      <c r="D133" s="212" t="s">
        <v>37</v>
      </c>
      <c r="E133" s="213"/>
      <c r="F133" s="214"/>
    </row>
    <row r="134" spans="1:6" s="92" customFormat="1" ht="25.5" customHeight="1" x14ac:dyDescent="0.15">
      <c r="A134" s="209"/>
      <c r="B134" s="19" t="s">
        <v>482</v>
      </c>
      <c r="C134" s="19" t="s">
        <v>486</v>
      </c>
      <c r="D134" s="215" t="s">
        <v>487</v>
      </c>
      <c r="E134" s="216"/>
      <c r="F134" s="217"/>
    </row>
    <row r="135" spans="1:6" s="92" customFormat="1" ht="25.5" customHeight="1" x14ac:dyDescent="0.15">
      <c r="A135" s="162" t="s">
        <v>44</v>
      </c>
      <c r="B135" s="198" t="s">
        <v>114</v>
      </c>
      <c r="C135" s="199"/>
      <c r="D135" s="199"/>
      <c r="E135" s="199"/>
      <c r="F135" s="200"/>
    </row>
    <row r="136" spans="1:6" s="92" customFormat="1" ht="25.5" customHeight="1" x14ac:dyDescent="0.15">
      <c r="A136" s="162" t="s">
        <v>43</v>
      </c>
      <c r="B136" s="198" t="s">
        <v>77</v>
      </c>
      <c r="C136" s="199"/>
      <c r="D136" s="199"/>
      <c r="E136" s="199"/>
      <c r="F136" s="200"/>
    </row>
    <row r="137" spans="1:6" s="92" customFormat="1" ht="25.5" customHeight="1" thickBot="1" x14ac:dyDescent="0.2">
      <c r="A137" s="23" t="s">
        <v>38</v>
      </c>
      <c r="B137" s="201"/>
      <c r="C137" s="202"/>
      <c r="D137" s="202"/>
      <c r="E137" s="202"/>
      <c r="F137" s="203"/>
    </row>
    <row r="138" spans="1:6" s="92" customFormat="1" ht="25.5" customHeight="1" thickTop="1" x14ac:dyDescent="0.15">
      <c r="A138" s="22" t="s">
        <v>31</v>
      </c>
      <c r="B138" s="204" t="s">
        <v>491</v>
      </c>
      <c r="C138" s="205"/>
      <c r="D138" s="205"/>
      <c r="E138" s="205"/>
      <c r="F138" s="206"/>
    </row>
    <row r="139" spans="1:6" s="92" customFormat="1" ht="25.5" customHeight="1" x14ac:dyDescent="0.15">
      <c r="A139" s="207" t="s">
        <v>39</v>
      </c>
      <c r="B139" s="210" t="s">
        <v>32</v>
      </c>
      <c r="C139" s="210" t="s">
        <v>67</v>
      </c>
      <c r="D139" s="109" t="s">
        <v>40</v>
      </c>
      <c r="E139" s="109" t="s">
        <v>33</v>
      </c>
      <c r="F139" s="110" t="s">
        <v>110</v>
      </c>
    </row>
    <row r="140" spans="1:6" s="92" customFormat="1" ht="25.5" customHeight="1" x14ac:dyDescent="0.15">
      <c r="A140" s="208"/>
      <c r="B140" s="211"/>
      <c r="C140" s="211"/>
      <c r="D140" s="109" t="s">
        <v>41</v>
      </c>
      <c r="E140" s="109" t="s">
        <v>34</v>
      </c>
      <c r="F140" s="110" t="s">
        <v>42</v>
      </c>
    </row>
    <row r="141" spans="1:6" s="92" customFormat="1" ht="39" customHeight="1" x14ac:dyDescent="0.15">
      <c r="A141" s="209"/>
      <c r="B141" s="41" t="s">
        <v>492</v>
      </c>
      <c r="C141" s="91" t="s">
        <v>457</v>
      </c>
      <c r="D141" s="85">
        <v>2145000</v>
      </c>
      <c r="E141" s="88">
        <v>2112000</v>
      </c>
      <c r="F141" s="89">
        <f>E141/D141</f>
        <v>0.98461538461538467</v>
      </c>
    </row>
    <row r="142" spans="1:6" s="92" customFormat="1" ht="25.5" customHeight="1" x14ac:dyDescent="0.15">
      <c r="A142" s="207" t="s">
        <v>35</v>
      </c>
      <c r="B142" s="109" t="s">
        <v>36</v>
      </c>
      <c r="C142" s="109" t="s">
        <v>45</v>
      </c>
      <c r="D142" s="212" t="s">
        <v>37</v>
      </c>
      <c r="E142" s="213"/>
      <c r="F142" s="214"/>
    </row>
    <row r="143" spans="1:6" s="92" customFormat="1" ht="25.5" customHeight="1" x14ac:dyDescent="0.15">
      <c r="A143" s="209"/>
      <c r="B143" s="19" t="s">
        <v>489</v>
      </c>
      <c r="C143" s="19" t="s">
        <v>493</v>
      </c>
      <c r="D143" s="215" t="s">
        <v>490</v>
      </c>
      <c r="E143" s="216"/>
      <c r="F143" s="217"/>
    </row>
    <row r="144" spans="1:6" s="92" customFormat="1" ht="25.5" customHeight="1" x14ac:dyDescent="0.15">
      <c r="A144" s="162" t="s">
        <v>44</v>
      </c>
      <c r="B144" s="198" t="s">
        <v>114</v>
      </c>
      <c r="C144" s="199"/>
      <c r="D144" s="199"/>
      <c r="E144" s="199"/>
      <c r="F144" s="200"/>
    </row>
    <row r="145" spans="1:6" s="92" customFormat="1" ht="25.5" customHeight="1" x14ac:dyDescent="0.15">
      <c r="A145" s="162" t="s">
        <v>43</v>
      </c>
      <c r="B145" s="198" t="s">
        <v>77</v>
      </c>
      <c r="C145" s="199"/>
      <c r="D145" s="199"/>
      <c r="E145" s="199"/>
      <c r="F145" s="200"/>
    </row>
    <row r="146" spans="1:6" s="92" customFormat="1" ht="25.5" customHeight="1" thickBot="1" x14ac:dyDescent="0.2">
      <c r="A146" s="23" t="s">
        <v>38</v>
      </c>
      <c r="B146" s="201"/>
      <c r="C146" s="202"/>
      <c r="D146" s="202"/>
      <c r="E146" s="202"/>
      <c r="F146" s="203"/>
    </row>
    <row r="147" spans="1:6" s="92" customFormat="1" ht="25.5" customHeight="1" thickTop="1" x14ac:dyDescent="0.15">
      <c r="A147" s="22" t="s">
        <v>31</v>
      </c>
      <c r="B147" s="204" t="s">
        <v>468</v>
      </c>
      <c r="C147" s="205"/>
      <c r="D147" s="205"/>
      <c r="E147" s="205"/>
      <c r="F147" s="206"/>
    </row>
    <row r="148" spans="1:6" s="92" customFormat="1" ht="25.5" customHeight="1" x14ac:dyDescent="0.15">
      <c r="A148" s="207" t="s">
        <v>39</v>
      </c>
      <c r="B148" s="210" t="s">
        <v>32</v>
      </c>
      <c r="C148" s="210" t="s">
        <v>67</v>
      </c>
      <c r="D148" s="109" t="s">
        <v>40</v>
      </c>
      <c r="E148" s="109" t="s">
        <v>33</v>
      </c>
      <c r="F148" s="110" t="s">
        <v>110</v>
      </c>
    </row>
    <row r="149" spans="1:6" s="92" customFormat="1" ht="25.5" customHeight="1" x14ac:dyDescent="0.15">
      <c r="A149" s="208"/>
      <c r="B149" s="211"/>
      <c r="C149" s="211"/>
      <c r="D149" s="109" t="s">
        <v>41</v>
      </c>
      <c r="E149" s="109" t="s">
        <v>34</v>
      </c>
      <c r="F149" s="110" t="s">
        <v>42</v>
      </c>
    </row>
    <row r="150" spans="1:6" s="92" customFormat="1" ht="39" customHeight="1" x14ac:dyDescent="0.15">
      <c r="A150" s="209"/>
      <c r="B150" s="41" t="s">
        <v>464</v>
      </c>
      <c r="C150" s="91" t="s">
        <v>457</v>
      </c>
      <c r="D150" s="85">
        <v>13117200</v>
      </c>
      <c r="E150" s="88">
        <v>10586760</v>
      </c>
      <c r="F150" s="89">
        <f>E150/D150</f>
        <v>0.80708992772847865</v>
      </c>
    </row>
    <row r="151" spans="1:6" s="92" customFormat="1" ht="25.5" customHeight="1" x14ac:dyDescent="0.15">
      <c r="A151" s="207" t="s">
        <v>35</v>
      </c>
      <c r="B151" s="109" t="s">
        <v>36</v>
      </c>
      <c r="C151" s="109" t="s">
        <v>45</v>
      </c>
      <c r="D151" s="212" t="s">
        <v>37</v>
      </c>
      <c r="E151" s="213"/>
      <c r="F151" s="214"/>
    </row>
    <row r="152" spans="1:6" s="92" customFormat="1" ht="25.5" customHeight="1" x14ac:dyDescent="0.15">
      <c r="A152" s="209"/>
      <c r="B152" s="19" t="s">
        <v>465</v>
      </c>
      <c r="C152" s="19" t="s">
        <v>469</v>
      </c>
      <c r="D152" s="215" t="s">
        <v>470</v>
      </c>
      <c r="E152" s="216"/>
      <c r="F152" s="217"/>
    </row>
    <row r="153" spans="1:6" s="92" customFormat="1" ht="25.5" customHeight="1" x14ac:dyDescent="0.15">
      <c r="A153" s="162" t="s">
        <v>44</v>
      </c>
      <c r="B153" s="198" t="s">
        <v>114</v>
      </c>
      <c r="C153" s="199"/>
      <c r="D153" s="199"/>
      <c r="E153" s="199"/>
      <c r="F153" s="200"/>
    </row>
    <row r="154" spans="1:6" s="92" customFormat="1" ht="25.5" customHeight="1" x14ac:dyDescent="0.15">
      <c r="A154" s="162" t="s">
        <v>43</v>
      </c>
      <c r="B154" s="198" t="s">
        <v>77</v>
      </c>
      <c r="C154" s="199"/>
      <c r="D154" s="199"/>
      <c r="E154" s="199"/>
      <c r="F154" s="200"/>
    </row>
    <row r="155" spans="1:6" s="92" customFormat="1" ht="25.5" customHeight="1" thickBot="1" x14ac:dyDescent="0.2">
      <c r="A155" s="23" t="s">
        <v>38</v>
      </c>
      <c r="B155" s="201"/>
      <c r="C155" s="202"/>
      <c r="D155" s="202"/>
      <c r="E155" s="202"/>
      <c r="F155" s="203"/>
    </row>
    <row r="156" spans="1:6" s="92" customFormat="1" ht="25.5" customHeight="1" thickTop="1" x14ac:dyDescent="0.15">
      <c r="A156" s="22" t="s">
        <v>31</v>
      </c>
      <c r="B156" s="204" t="s">
        <v>472</v>
      </c>
      <c r="C156" s="205"/>
      <c r="D156" s="205"/>
      <c r="E156" s="205"/>
      <c r="F156" s="206"/>
    </row>
    <row r="157" spans="1:6" s="92" customFormat="1" ht="25.5" customHeight="1" x14ac:dyDescent="0.15">
      <c r="A157" s="207" t="s">
        <v>39</v>
      </c>
      <c r="B157" s="210" t="s">
        <v>32</v>
      </c>
      <c r="C157" s="210" t="s">
        <v>67</v>
      </c>
      <c r="D157" s="109" t="s">
        <v>40</v>
      </c>
      <c r="E157" s="109" t="s">
        <v>33</v>
      </c>
      <c r="F157" s="110" t="s">
        <v>110</v>
      </c>
    </row>
    <row r="158" spans="1:6" s="92" customFormat="1" ht="25.5" customHeight="1" x14ac:dyDescent="0.15">
      <c r="A158" s="208"/>
      <c r="B158" s="211"/>
      <c r="C158" s="211"/>
      <c r="D158" s="109" t="s">
        <v>41</v>
      </c>
      <c r="E158" s="109" t="s">
        <v>34</v>
      </c>
      <c r="F158" s="110" t="s">
        <v>42</v>
      </c>
    </row>
    <row r="159" spans="1:6" s="92" customFormat="1" ht="39" customHeight="1" x14ac:dyDescent="0.15">
      <c r="A159" s="209"/>
      <c r="B159" s="41" t="s">
        <v>464</v>
      </c>
      <c r="C159" s="91" t="s">
        <v>457</v>
      </c>
      <c r="D159" s="85">
        <v>1005600</v>
      </c>
      <c r="E159" s="88">
        <v>824400</v>
      </c>
      <c r="F159" s="89">
        <f>E159/D159</f>
        <v>0.81980906921241048</v>
      </c>
    </row>
    <row r="160" spans="1:6" s="92" customFormat="1" ht="25.5" customHeight="1" x14ac:dyDescent="0.15">
      <c r="A160" s="207" t="s">
        <v>35</v>
      </c>
      <c r="B160" s="109" t="s">
        <v>36</v>
      </c>
      <c r="C160" s="109" t="s">
        <v>45</v>
      </c>
      <c r="D160" s="212" t="s">
        <v>37</v>
      </c>
      <c r="E160" s="213"/>
      <c r="F160" s="214"/>
    </row>
    <row r="161" spans="1:6" s="92" customFormat="1" ht="25.5" customHeight="1" x14ac:dyDescent="0.15">
      <c r="A161" s="209"/>
      <c r="B161" s="19" t="s">
        <v>465</v>
      </c>
      <c r="C161" s="19" t="s">
        <v>469</v>
      </c>
      <c r="D161" s="215" t="s">
        <v>470</v>
      </c>
      <c r="E161" s="216"/>
      <c r="F161" s="217"/>
    </row>
    <row r="162" spans="1:6" s="92" customFormat="1" ht="25.5" customHeight="1" x14ac:dyDescent="0.15">
      <c r="A162" s="162" t="s">
        <v>44</v>
      </c>
      <c r="B162" s="198" t="s">
        <v>114</v>
      </c>
      <c r="C162" s="199"/>
      <c r="D162" s="199"/>
      <c r="E162" s="199"/>
      <c r="F162" s="200"/>
    </row>
    <row r="163" spans="1:6" s="92" customFormat="1" ht="25.5" customHeight="1" x14ac:dyDescent="0.15">
      <c r="A163" s="162" t="s">
        <v>43</v>
      </c>
      <c r="B163" s="198" t="s">
        <v>77</v>
      </c>
      <c r="C163" s="199"/>
      <c r="D163" s="199"/>
      <c r="E163" s="199"/>
      <c r="F163" s="200"/>
    </row>
    <row r="164" spans="1:6" s="92" customFormat="1" ht="25.5" customHeight="1" thickBot="1" x14ac:dyDescent="0.2">
      <c r="A164" s="23" t="s">
        <v>38</v>
      </c>
      <c r="B164" s="201"/>
      <c r="C164" s="202"/>
      <c r="D164" s="202"/>
      <c r="E164" s="202"/>
      <c r="F164" s="203"/>
    </row>
    <row r="165" spans="1:6" ht="14.25" thickTop="1" x14ac:dyDescent="0.15"/>
  </sheetData>
  <mergeCells count="181">
    <mergeCell ref="B110:F110"/>
    <mergeCell ref="A106:A107"/>
    <mergeCell ref="D106:F106"/>
    <mergeCell ref="D107:F107"/>
    <mergeCell ref="B108:F108"/>
    <mergeCell ref="B109:F109"/>
    <mergeCell ref="B101:F101"/>
    <mergeCell ref="B102:F102"/>
    <mergeCell ref="A103:A105"/>
    <mergeCell ref="B103:B104"/>
    <mergeCell ref="C103:C104"/>
    <mergeCell ref="A97:A98"/>
    <mergeCell ref="D97:F97"/>
    <mergeCell ref="D98:F98"/>
    <mergeCell ref="B99:F99"/>
    <mergeCell ref="B100:F100"/>
    <mergeCell ref="B90:F90"/>
    <mergeCell ref="B91:F91"/>
    <mergeCell ref="B92:F92"/>
    <mergeCell ref="B93:F93"/>
    <mergeCell ref="A94:A96"/>
    <mergeCell ref="B94:B95"/>
    <mergeCell ref="C94:C95"/>
    <mergeCell ref="A85:A87"/>
    <mergeCell ref="B85:B86"/>
    <mergeCell ref="C85:C86"/>
    <mergeCell ref="A88:A89"/>
    <mergeCell ref="D88:F88"/>
    <mergeCell ref="D89:F89"/>
    <mergeCell ref="B72:F72"/>
    <mergeCell ref="B73:F73"/>
    <mergeCell ref="B74:F74"/>
    <mergeCell ref="B81:F81"/>
    <mergeCell ref="B82:F82"/>
    <mergeCell ref="B83:F83"/>
    <mergeCell ref="B75:F75"/>
    <mergeCell ref="A76:A78"/>
    <mergeCell ref="B76:B77"/>
    <mergeCell ref="C76:C77"/>
    <mergeCell ref="A79:A80"/>
    <mergeCell ref="D79:F79"/>
    <mergeCell ref="D80:F80"/>
    <mergeCell ref="D70:F70"/>
    <mergeCell ref="D71:F71"/>
    <mergeCell ref="B65:F65"/>
    <mergeCell ref="A61:A62"/>
    <mergeCell ref="D61:F61"/>
    <mergeCell ref="D62:F62"/>
    <mergeCell ref="B63:F63"/>
    <mergeCell ref="B64:F64"/>
    <mergeCell ref="B84:F84"/>
    <mergeCell ref="B47:F47"/>
    <mergeCell ref="B57:F57"/>
    <mergeCell ref="A58:A60"/>
    <mergeCell ref="B58:B59"/>
    <mergeCell ref="C58:C59"/>
    <mergeCell ref="A43:A44"/>
    <mergeCell ref="D43:F43"/>
    <mergeCell ref="D44:F44"/>
    <mergeCell ref="B45:F45"/>
    <mergeCell ref="B46:F46"/>
    <mergeCell ref="A22:A24"/>
    <mergeCell ref="B22:B23"/>
    <mergeCell ref="C22:C23"/>
    <mergeCell ref="B38:F38"/>
    <mergeCell ref="B39:F39"/>
    <mergeCell ref="A40:A42"/>
    <mergeCell ref="B40:B41"/>
    <mergeCell ref="C40:C41"/>
    <mergeCell ref="A34:A35"/>
    <mergeCell ref="D34:F34"/>
    <mergeCell ref="D35:F35"/>
    <mergeCell ref="B36:F36"/>
    <mergeCell ref="B37:F37"/>
    <mergeCell ref="B29:F29"/>
    <mergeCell ref="B30:F30"/>
    <mergeCell ref="A31:A33"/>
    <mergeCell ref="B31:B32"/>
    <mergeCell ref="C31:C32"/>
    <mergeCell ref="A25:A26"/>
    <mergeCell ref="D25:F25"/>
    <mergeCell ref="D26:F26"/>
    <mergeCell ref="B27:F27"/>
    <mergeCell ref="B28:F28"/>
    <mergeCell ref="A1:F1"/>
    <mergeCell ref="B12:F12"/>
    <mergeCell ref="B3:F3"/>
    <mergeCell ref="A4:A6"/>
    <mergeCell ref="B4:B5"/>
    <mergeCell ref="C4:C5"/>
    <mergeCell ref="A7:A8"/>
    <mergeCell ref="D7:F7"/>
    <mergeCell ref="D8:F8"/>
    <mergeCell ref="B9:F9"/>
    <mergeCell ref="B10:F10"/>
    <mergeCell ref="B11:F11"/>
    <mergeCell ref="A13:A15"/>
    <mergeCell ref="B13:B14"/>
    <mergeCell ref="C13:C14"/>
    <mergeCell ref="B20:F20"/>
    <mergeCell ref="A16:A17"/>
    <mergeCell ref="D16:F16"/>
    <mergeCell ref="D17:F17"/>
    <mergeCell ref="B18:F18"/>
    <mergeCell ref="B21:F21"/>
    <mergeCell ref="B19:F19"/>
    <mergeCell ref="B48:F48"/>
    <mergeCell ref="A49:A51"/>
    <mergeCell ref="B49:B50"/>
    <mergeCell ref="C49:C50"/>
    <mergeCell ref="A52:A53"/>
    <mergeCell ref="D52:F52"/>
    <mergeCell ref="D53:F53"/>
    <mergeCell ref="B54:F54"/>
    <mergeCell ref="B55:F55"/>
    <mergeCell ref="B56:F56"/>
    <mergeCell ref="B147:F147"/>
    <mergeCell ref="A148:A150"/>
    <mergeCell ref="B148:B149"/>
    <mergeCell ref="C148:C149"/>
    <mergeCell ref="A151:A152"/>
    <mergeCell ref="D151:F151"/>
    <mergeCell ref="D152:F152"/>
    <mergeCell ref="B153:F153"/>
    <mergeCell ref="B119:F119"/>
    <mergeCell ref="B111:F111"/>
    <mergeCell ref="A112:A114"/>
    <mergeCell ref="B112:B113"/>
    <mergeCell ref="C112:C113"/>
    <mergeCell ref="A115:A116"/>
    <mergeCell ref="D115:F115"/>
    <mergeCell ref="D116:F116"/>
    <mergeCell ref="B117:F117"/>
    <mergeCell ref="B118:F118"/>
    <mergeCell ref="B66:F66"/>
    <mergeCell ref="A67:A69"/>
    <mergeCell ref="B67:B68"/>
    <mergeCell ref="C67:C68"/>
    <mergeCell ref="A70:A71"/>
    <mergeCell ref="B162:F162"/>
    <mergeCell ref="B163:F163"/>
    <mergeCell ref="B164:F164"/>
    <mergeCell ref="B120:F120"/>
    <mergeCell ref="A121:A123"/>
    <mergeCell ref="B121:B122"/>
    <mergeCell ref="C121:C122"/>
    <mergeCell ref="A124:A125"/>
    <mergeCell ref="D124:F124"/>
    <mergeCell ref="D125:F125"/>
    <mergeCell ref="B154:F154"/>
    <mergeCell ref="B155:F155"/>
    <mergeCell ref="B156:F156"/>
    <mergeCell ref="A157:A159"/>
    <mergeCell ref="B157:B158"/>
    <mergeCell ref="C157:C158"/>
    <mergeCell ref="A160:A161"/>
    <mergeCell ref="D160:F160"/>
    <mergeCell ref="D161:F161"/>
    <mergeCell ref="B126:F126"/>
    <mergeCell ref="B127:F127"/>
    <mergeCell ref="B128:F128"/>
    <mergeCell ref="B129:F129"/>
    <mergeCell ref="A130:A132"/>
    <mergeCell ref="B130:B131"/>
    <mergeCell ref="C130:C131"/>
    <mergeCell ref="A133:A134"/>
    <mergeCell ref="D133:F133"/>
    <mergeCell ref="D134:F134"/>
    <mergeCell ref="B144:F144"/>
    <mergeCell ref="B145:F145"/>
    <mergeCell ref="B146:F146"/>
    <mergeCell ref="B135:F135"/>
    <mergeCell ref="B136:F136"/>
    <mergeCell ref="B137:F137"/>
    <mergeCell ref="B138:F138"/>
    <mergeCell ref="A139:A141"/>
    <mergeCell ref="B139:B140"/>
    <mergeCell ref="C139:C140"/>
    <mergeCell ref="A142:A143"/>
    <mergeCell ref="D142:F142"/>
    <mergeCell ref="D143:F14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2019-01-14T05:54:14Z</dcterms:modified>
</cp:coreProperties>
</file>