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5" i="36" l="1"/>
  <c r="C12" i="23" l="1"/>
  <c r="G13" i="6"/>
  <c r="I13" i="6" s="1"/>
  <c r="G12" i="6"/>
  <c r="I12" i="6" s="1"/>
  <c r="G11" i="6"/>
  <c r="G10" i="6"/>
  <c r="G6" i="6"/>
  <c r="I9" i="6"/>
  <c r="G8" i="6"/>
  <c r="G7" i="6"/>
  <c r="G5" i="6"/>
  <c r="I6" i="6"/>
  <c r="G4" i="6"/>
  <c r="C5" i="23" l="1"/>
  <c r="I4" i="6" l="1"/>
  <c r="I5" i="6" l="1"/>
  <c r="I7" i="6"/>
  <c r="I8" i="6"/>
  <c r="I10" i="6"/>
  <c r="I11" i="6"/>
  <c r="F6" i="3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<sst xmlns="http://schemas.openxmlformats.org/spreadsheetml/2006/main" count="288" uniqueCount="215">
  <si>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</si>
  <si>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</si>
  <si>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</si>
  <si>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</si>
  <si>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</si>
  <si>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</si>
  <si>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</si>
  <si>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</si>
  <si>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</si>
  <si>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</si>
  <si>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</si>
  <si>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</si>
  <si>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</si>
  <si>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</si>
  <si>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</si>
  <si>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</si>
  <si>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</si>
  <si>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</si>
  <si>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</si>
  <si>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</si>
  <si>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</si>
  <si>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</si>
  <si>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</si>
  <si>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</si>
  <si>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</si>
  <si>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</si>
  <si>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</si>
  <si>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</si>
  <si>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</si>
  <si>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</si>
  <si>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</si>
  <si>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</si>
  <si>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</si>
  <si>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</si>
  <si>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</si>
  <si>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</si>
  <si>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</si>
  <si>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</si>
  <si>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</si>
  <si>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</si>
  <si>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</si>
  <si>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</si>
  <si>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</si>
  <si>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</si>
  <si>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</si>
  <si>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</si>
  <si>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</si>
  <si>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</si>
  <si>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</si>
  <si>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</si>
  <si>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</si>
  <si>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</si>
  <si>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</si>
  <si>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</si>
  <si>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</si>
  <si>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</si>
  <si>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</si>
  <si>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</si>
  <si>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</si>
  <si>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</si>
  <si>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</si>
  <si>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</si>
  <si>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</si>
  <si>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</si>
  <si>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</si>
  <si>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</si>
  <si>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</si>
  <si>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</si>
  <si>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</si>
  <si>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</si>
  <si>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</si>
  <si>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</si>
  <si>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</si>
  <si>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</si>
  <si>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</si>
  <si>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</si>
  <si>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</si>
  <si>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</si>
  <si>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</si>
  <si>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</si>
  <si>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</si>
  <si>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</si>
  <si>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</si>
  <si>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</si>
  <si>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</si>
  <si>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</si>
  <si>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</si>
  <si>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</si>
  <si>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</si>
  <si>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</si>
  <si>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</si>
  <si>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</si>
  <si>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</si>
  <si>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</si>
  <si>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</si>
  <si>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</si>
  <si>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</si>
  <si>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</si>
  <si>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</si>
  <si>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</si>
  <si>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</si>
  <si>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</si>
  <si>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</si>
  <si>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</si>
  <si>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</si>
  <si>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</si>
  <si>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</si>
  <si>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</si>
  <si>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</si>
  <si>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</si>
  <si>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</si>
  <si>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</si>
  <si>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</si>
  <si>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</si>
  <si>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</si>
  <si>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</si>
  <si>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</si>
  <si>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</si>
  <si>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</si>
  <si>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</si>
  <si>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</si>
  <si>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</si>
  <si>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</si>
  <si>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</si>
  <si>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</si>
  <si>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</si>
  <si>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</si>
  <si>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</si>
  <si>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</si>
  <si>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</si>
  <si>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</si>
  <si>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</si>
  <si>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</si>
  <si>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</si>
  <si>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</si>
  <si>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</si>
  <si>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</si>
  <si>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</si>
  <si>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</si>
  <si>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</si>
  <si>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</si>
  <si>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2022.12.31.</t>
    <phoneticPr fontId="4" type="noConversion"/>
  </si>
  <si>
    <t>2022년 소방안전관리 위탁대행</t>
    <phoneticPr fontId="4" type="noConversion"/>
  </si>
  <si>
    <t>2월 물품 발주계획</t>
    <phoneticPr fontId="4" type="noConversion"/>
  </si>
  <si>
    <t>2월 용역 발주계획</t>
    <phoneticPr fontId="4" type="noConversion"/>
  </si>
  <si>
    <t>2월 공사 발주계획</t>
    <phoneticPr fontId="4" type="noConversion"/>
  </si>
  <si>
    <t>1월 준공검사현황</t>
    <phoneticPr fontId="4" type="noConversion"/>
  </si>
  <si>
    <t>1월 대금지급현황</t>
    <phoneticPr fontId="4" type="noConversion"/>
  </si>
  <si>
    <t>1월 계약현황 공개</t>
    <phoneticPr fontId="4" type="noConversion"/>
  </si>
  <si>
    <t>- 해당사항 없음 -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</si>
  <si>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</si>
  <si>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</si>
  <si>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</si>
  <si>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</si>
  <si>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</si>
  <si>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</si>
  <si>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</si>
  <si>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  <phoneticPr fontId="4" type="noConversion"/>
  </si>
  <si>
    <t>㈜서울고속관광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</si>
  <si>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</si>
  <si>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</si>
  <si>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</si>
  <si>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</si>
  <si>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</si>
  <si>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1회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</si>
  <si>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</si>
  <si>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</si>
  <si>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</si>
  <si>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1회</t>
    <phoneticPr fontId="4" type="noConversion"/>
  </si>
  <si>
    <t>분당판교청소년수련관</t>
    <phoneticPr fontId="4" type="noConversion"/>
  </si>
  <si>
    <t>1회</t>
    <phoneticPr fontId="4" type="noConversion"/>
  </si>
  <si>
    <t>1회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</si>
  <si>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</si>
  <si>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</si>
  <si>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</si>
  <si>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</si>
  <si>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1회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</si>
  <si>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</si>
  <si>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</si>
  <si>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  <phoneticPr fontId="4" type="noConversion"/>
  </si>
  <si>
    <t>㈜서울고속관광</t>
    <phoneticPr fontId="4" type="noConversion"/>
  </si>
  <si>
    <t>1회</t>
    <phoneticPr fontId="4" type="noConversion"/>
  </si>
  <si>
    <t>2022년 청소년방과후아카데미 등하원 지원업체 위수탁 계약</t>
    <phoneticPr fontId="4" type="noConversion"/>
  </si>
  <si>
    <t>2022.01.07.</t>
    <phoneticPr fontId="4" type="noConversion"/>
  </si>
  <si>
    <t>2022.01.10.</t>
    <phoneticPr fontId="4" type="noConversion"/>
  </si>
  <si>
    <t>㈜서울고속관광</t>
    <phoneticPr fontId="4" type="noConversion"/>
  </si>
  <si>
    <t>경기도 광주시 도척면 도척로 1043</t>
    <phoneticPr fontId="4" type="noConversion"/>
  </si>
  <si>
    <t>21년도 학습재능나눔단『한울』영어신문(PPCnews)책자 제작</t>
    <phoneticPr fontId="4" type="noConversion"/>
  </si>
  <si>
    <t>2022.01.26.</t>
    <phoneticPr fontId="4" type="noConversion"/>
  </si>
  <si>
    <t>2022.01.27.</t>
    <phoneticPr fontId="4" type="noConversion"/>
  </si>
  <si>
    <t>2022.01.25.</t>
    <phoneticPr fontId="4" type="noConversion"/>
  </si>
  <si>
    <t>플러스디자인하우스</t>
    <phoneticPr fontId="4" type="noConversion"/>
  </si>
  <si>
    <t>경기도 성남시 분당구 야탑로 69번길 18 403</t>
    <phoneticPr fontId="4" type="noConversion"/>
  </si>
  <si>
    <t>2022년 청소년방과후아카데미 등하원 지원업체 위수탁 계약</t>
    <phoneticPr fontId="4" type="noConversion"/>
  </si>
  <si>
    <t>2022.01.07.</t>
    <phoneticPr fontId="4" type="noConversion"/>
  </si>
  <si>
    <t>㈜서울고속관광</t>
    <phoneticPr fontId="4" type="noConversion"/>
  </si>
  <si>
    <t>정상서</t>
    <phoneticPr fontId="4" type="noConversion"/>
  </si>
  <si>
    <t>경기도 광주시 도척면 도척로 1043</t>
    <phoneticPr fontId="4" type="noConversion"/>
  </si>
  <si>
    <t>21년도 학습재능나눔단『한울』영어신문(PPCnew)책자 제작</t>
    <phoneticPr fontId="4" type="noConversion"/>
  </si>
  <si>
    <t>2022.01.25.</t>
    <phoneticPr fontId="4" type="noConversion"/>
  </si>
  <si>
    <t>2022.01.26.~01.27.</t>
    <phoneticPr fontId="4" type="noConversion"/>
  </si>
  <si>
    <t>플러스디자인하우스</t>
    <phoneticPr fontId="4" type="noConversion"/>
  </si>
  <si>
    <t>최돈욱</t>
    <phoneticPr fontId="4" type="noConversion"/>
  </si>
  <si>
    <t>경기도 성남시 분당구 야탑로 69번길 18 403</t>
    <phoneticPr fontId="4" type="noConversion"/>
  </si>
  <si>
    <t>청소년방과후아카데미 특별프로그램『지금 우리 판청은』</t>
    <phoneticPr fontId="4" type="noConversion"/>
  </si>
  <si>
    <t>수의계약</t>
    <phoneticPr fontId="4" type="noConversion"/>
  </si>
  <si>
    <t>분당판교청소년수련관</t>
    <phoneticPr fontId="4" type="noConversion"/>
  </si>
  <si>
    <t>박태서</t>
    <phoneticPr fontId="4" type="noConversion"/>
  </si>
  <si>
    <t>031-729-9642</t>
    <phoneticPr fontId="4" type="noConversion"/>
  </si>
  <si>
    <t>분당판교청소년수련관</t>
    <phoneticPr fontId="4" type="noConversion"/>
  </si>
  <si>
    <t>㈜서울고속관광</t>
    <phoneticPr fontId="4" type="noConversion"/>
  </si>
  <si>
    <t>2022.01.10.~12.31.</t>
    <phoneticPr fontId="4" type="noConversion"/>
  </si>
  <si>
    <t>2022.01.10.~12.31.</t>
    <phoneticPr fontId="4" type="noConversion"/>
  </si>
  <si>
    <t>2022.01.10.~12.31.</t>
    <phoneticPr fontId="4" type="noConversion"/>
  </si>
  <si>
    <t>과업지시서 내용변경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</si>
</sst>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5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41" xfId="0" quotePrefix="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41" fontId="11" fillId="0" borderId="35" xfId="1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176" fontId="9" fillId="0" borderId="35" xfId="0" applyNumberFormat="1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33" xfId="0" applyNumberFormat="1" applyFont="1" applyFill="1" applyBorder="1" applyAlignment="1" applyProtection="1">
      <alignment horizontal="center" vertical="center"/>
    </xf>
    <xf numFmtId="49" fontId="30" fillId="0" borderId="3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0.77734375" style="13" bestFit="1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 x14ac:dyDescent="0.15">
      <c r="A1" s="135" t="s">
        <v>143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26.25" thickBot="1" x14ac:dyDescent="0.2">
      <c r="A2" s="136" t="s">
        <v>19</v>
      </c>
      <c r="B2" s="136"/>
      <c r="C2" s="136"/>
      <c r="D2" s="32"/>
      <c r="E2" s="32"/>
      <c r="F2" s="32"/>
      <c r="G2" s="32"/>
      <c r="H2" s="8"/>
      <c r="I2" s="32"/>
      <c r="J2" s="32"/>
      <c r="K2" s="32"/>
      <c r="L2" s="32"/>
    </row>
    <row r="3" spans="1:12" ht="24.75" customHeight="1" x14ac:dyDescent="0.15">
      <c r="A3" s="67" t="s">
        <v>85</v>
      </c>
      <c r="B3" s="68" t="s">
        <v>86</v>
      </c>
      <c r="C3" s="68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9" t="s">
        <v>93</v>
      </c>
      <c r="J3" s="69" t="s">
        <v>94</v>
      </c>
      <c r="K3" s="69" t="s">
        <v>95</v>
      </c>
      <c r="L3" s="70" t="s">
        <v>7</v>
      </c>
    </row>
    <row r="4" spans="1:12" ht="24.75" customHeight="1" thickBot="1" x14ac:dyDescent="0.2">
      <c r="A4" s="94"/>
      <c r="B4" s="94"/>
      <c r="C4" s="124" t="s">
        <v>138</v>
      </c>
      <c r="D4" s="94"/>
      <c r="E4" s="94"/>
      <c r="F4" s="94"/>
      <c r="G4" s="94"/>
      <c r="H4" s="128"/>
      <c r="I4" s="94"/>
      <c r="J4" s="94"/>
      <c r="K4" s="94"/>
      <c r="L4" s="95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="115" zoomScaleNormal="115" workbookViewId="0">
      <selection sqref="A1:I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2.777343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13" ht="25.5" x14ac:dyDescent="0.15">
      <c r="A1" s="135" t="s">
        <v>144</v>
      </c>
      <c r="B1" s="135"/>
      <c r="C1" s="135"/>
      <c r="D1" s="135"/>
      <c r="E1" s="135"/>
      <c r="F1" s="135"/>
      <c r="G1" s="135"/>
      <c r="H1" s="135"/>
      <c r="I1" s="135"/>
    </row>
    <row r="2" spans="1:13" ht="26.25" thickBot="1" x14ac:dyDescent="0.2">
      <c r="A2" s="137" t="s">
        <v>136</v>
      </c>
      <c r="B2" s="136"/>
      <c r="C2" s="136"/>
      <c r="D2" s="32"/>
      <c r="E2" s="32"/>
      <c r="F2" s="32"/>
      <c r="G2" s="32"/>
      <c r="H2" s="32"/>
      <c r="I2" s="32"/>
    </row>
    <row r="3" spans="1:13" ht="24" x14ac:dyDescent="0.15">
      <c r="A3" s="71" t="s">
        <v>96</v>
      </c>
      <c r="B3" s="72" t="s">
        <v>97</v>
      </c>
      <c r="C3" s="73" t="s">
        <v>98</v>
      </c>
      <c r="D3" s="73" t="s">
        <v>99</v>
      </c>
      <c r="E3" s="74" t="s">
        <v>100</v>
      </c>
      <c r="F3" s="73" t="s">
        <v>101</v>
      </c>
      <c r="G3" s="73" t="s">
        <v>102</v>
      </c>
      <c r="H3" s="73" t="s">
        <v>103</v>
      </c>
      <c r="I3" s="75" t="s">
        <v>104</v>
      </c>
    </row>
    <row r="4" spans="1:13" ht="24.75" customHeight="1" thickBot="1" x14ac:dyDescent="0.2">
      <c r="A4" s="123">
        <v>2022</v>
      </c>
      <c r="B4" s="124">
        <v>2</v>
      </c>
      <c r="C4" s="124" t="s">
        <v>204</v>
      </c>
      <c r="D4" s="124" t="s">
        <v>205</v>
      </c>
      <c r="E4" s="125">
        <v>1575</v>
      </c>
      <c r="F4" s="124" t="s">
        <v>206</v>
      </c>
      <c r="G4" s="124" t="s">
        <v>207</v>
      </c>
      <c r="H4" s="124" t="s">
        <v>208</v>
      </c>
      <c r="I4" s="126"/>
      <c r="J4" s="121"/>
      <c r="K4" s="121"/>
      <c r="L4" s="121"/>
      <c r="M4" s="122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5.33203125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 x14ac:dyDescent="0.15">
      <c r="A1" s="135" t="s">
        <v>145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6.25" thickBot="1" x14ac:dyDescent="0.2">
      <c r="A2" s="136" t="s">
        <v>84</v>
      </c>
      <c r="B2" s="136"/>
      <c r="C2" s="136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7.75" customHeight="1" x14ac:dyDescent="0.15">
      <c r="A3" s="71" t="s">
        <v>85</v>
      </c>
      <c r="B3" s="72" t="s">
        <v>86</v>
      </c>
      <c r="C3" s="73" t="s">
        <v>105</v>
      </c>
      <c r="D3" s="73" t="s">
        <v>106</v>
      </c>
      <c r="E3" s="73" t="s">
        <v>88</v>
      </c>
      <c r="F3" s="72" t="s">
        <v>107</v>
      </c>
      <c r="G3" s="72" t="s">
        <v>108</v>
      </c>
      <c r="H3" s="72" t="s">
        <v>109</v>
      </c>
      <c r="I3" s="72" t="s">
        <v>110</v>
      </c>
      <c r="J3" s="73" t="s">
        <v>93</v>
      </c>
      <c r="K3" s="73" t="s">
        <v>94</v>
      </c>
      <c r="L3" s="73" t="s">
        <v>95</v>
      </c>
      <c r="M3" s="75" t="s">
        <v>111</v>
      </c>
    </row>
    <row r="4" spans="1:13" ht="27.75" customHeight="1" thickBot="1" x14ac:dyDescent="0.2">
      <c r="A4" s="92"/>
      <c r="B4" s="93"/>
      <c r="C4" s="124" t="s">
        <v>149</v>
      </c>
      <c r="D4" s="94"/>
      <c r="E4" s="94"/>
      <c r="F4" s="93"/>
      <c r="G4" s="93"/>
      <c r="H4" s="93"/>
      <c r="I4" s="93"/>
      <c r="J4" s="94"/>
      <c r="K4" s="94"/>
      <c r="L4" s="94"/>
      <c r="M4" s="9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38" t="s">
        <v>59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6.25" thickBot="1" x14ac:dyDescent="0.2">
      <c r="A2" s="139" t="s">
        <v>58</v>
      </c>
      <c r="B2" s="139"/>
      <c r="C2" s="37"/>
      <c r="D2" s="37"/>
      <c r="E2" s="37"/>
      <c r="F2" s="57"/>
      <c r="G2" s="57"/>
      <c r="H2" s="57"/>
      <c r="I2" s="57"/>
      <c r="J2" s="140" t="s">
        <v>57</v>
      </c>
      <c r="K2" s="140"/>
    </row>
    <row r="3" spans="1:11" ht="22.5" customHeight="1" x14ac:dyDescent="0.15">
      <c r="A3" s="58" t="s">
        <v>56</v>
      </c>
      <c r="B3" s="52" t="s">
        <v>55</v>
      </c>
      <c r="C3" s="52" t="s">
        <v>54</v>
      </c>
      <c r="D3" s="52" t="s">
        <v>53</v>
      </c>
      <c r="E3" s="52" t="s">
        <v>52</v>
      </c>
      <c r="F3" s="52" t="s">
        <v>51</v>
      </c>
      <c r="G3" s="52" t="s">
        <v>50</v>
      </c>
      <c r="H3" s="52" t="s">
        <v>49</v>
      </c>
      <c r="I3" s="52" t="s">
        <v>48</v>
      </c>
      <c r="J3" s="52" t="s">
        <v>47</v>
      </c>
      <c r="K3" s="56" t="s">
        <v>46</v>
      </c>
    </row>
    <row r="4" spans="1:11" ht="42" customHeight="1" thickBot="1" x14ac:dyDescent="0.2">
      <c r="A4" s="59"/>
      <c r="B4" s="60" t="s">
        <v>137</v>
      </c>
      <c r="C4" s="61"/>
      <c r="D4" s="76"/>
      <c r="E4" s="77"/>
      <c r="F4" s="78"/>
      <c r="G4" s="79"/>
      <c r="H4" s="80"/>
      <c r="I4" s="80"/>
      <c r="J4" s="80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6.25" thickBot="1" x14ac:dyDescent="0.2">
      <c r="A2" s="139" t="s">
        <v>72</v>
      </c>
      <c r="B2" s="139"/>
      <c r="C2" s="37"/>
      <c r="D2" s="37"/>
      <c r="E2" s="37"/>
      <c r="F2" s="57"/>
      <c r="G2" s="57"/>
      <c r="H2" s="57"/>
      <c r="I2" s="57"/>
      <c r="J2" s="140" t="s">
        <v>71</v>
      </c>
      <c r="K2" s="140"/>
    </row>
    <row r="3" spans="1:11" ht="22.5" customHeight="1" x14ac:dyDescent="0.15">
      <c r="A3" s="58" t="s">
        <v>70</v>
      </c>
      <c r="B3" s="52" t="s">
        <v>69</v>
      </c>
      <c r="C3" s="52" t="s">
        <v>68</v>
      </c>
      <c r="D3" s="52" t="s">
        <v>67</v>
      </c>
      <c r="E3" s="52" t="s">
        <v>66</v>
      </c>
      <c r="F3" s="52" t="s">
        <v>65</v>
      </c>
      <c r="G3" s="52" t="s">
        <v>64</v>
      </c>
      <c r="H3" s="52" t="s">
        <v>63</v>
      </c>
      <c r="I3" s="52" t="s">
        <v>62</v>
      </c>
      <c r="J3" s="52" t="s">
        <v>61</v>
      </c>
      <c r="K3" s="56" t="s">
        <v>60</v>
      </c>
    </row>
    <row r="4" spans="1:11" ht="47.25" customHeight="1" thickBot="1" x14ac:dyDescent="0.2">
      <c r="A4" s="59"/>
      <c r="B4" s="60" t="s">
        <v>130</v>
      </c>
      <c r="C4" s="61"/>
      <c r="D4" s="62"/>
      <c r="E4" s="63"/>
      <c r="F4" s="63"/>
      <c r="G4" s="64"/>
      <c r="H4" s="64"/>
      <c r="I4" s="61"/>
      <c r="J4" s="65"/>
      <c r="K4" s="66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 x14ac:dyDescent="0.15">
      <c r="B1" s="138" t="s">
        <v>146</v>
      </c>
      <c r="C1" s="138"/>
      <c r="D1" s="138"/>
      <c r="E1" s="138"/>
      <c r="F1" s="138"/>
      <c r="G1" s="138"/>
      <c r="H1" s="138"/>
      <c r="I1" s="138"/>
      <c r="J1" s="138"/>
    </row>
    <row r="2" spans="1:10" ht="25.5" customHeight="1" thickBot="1" x14ac:dyDescent="0.2">
      <c r="A2" s="141" t="s">
        <v>20</v>
      </c>
      <c r="B2" s="141"/>
      <c r="C2" s="39"/>
      <c r="D2" s="40"/>
      <c r="E2" s="41"/>
      <c r="F2" s="41"/>
      <c r="G2" s="42"/>
      <c r="H2" s="42"/>
      <c r="I2" s="140" t="s">
        <v>0</v>
      </c>
      <c r="J2" s="140"/>
    </row>
    <row r="3" spans="1:10" ht="29.25" customHeight="1" x14ac:dyDescent="0.15">
      <c r="A3" s="45" t="s">
        <v>112</v>
      </c>
      <c r="B3" s="51" t="s">
        <v>2</v>
      </c>
      <c r="C3" s="52" t="s">
        <v>9</v>
      </c>
      <c r="D3" s="53" t="s">
        <v>3</v>
      </c>
      <c r="E3" s="54" t="s">
        <v>4</v>
      </c>
      <c r="F3" s="54" t="s">
        <v>5</v>
      </c>
      <c r="G3" s="54" t="s">
        <v>6</v>
      </c>
      <c r="H3" s="55" t="s">
        <v>10</v>
      </c>
      <c r="I3" s="54" t="s">
        <v>8</v>
      </c>
      <c r="J3" s="56" t="s">
        <v>7</v>
      </c>
    </row>
    <row r="4" spans="1:10" s="119" customFormat="1" ht="29.25" customHeight="1" x14ac:dyDescent="0.15">
      <c r="A4" s="98">
        <v>1</v>
      </c>
      <c r="B4" s="101" t="s">
        <v>150</v>
      </c>
      <c r="C4" s="131" t="s">
        <v>22</v>
      </c>
      <c r="D4" s="132">
        <v>6600000</v>
      </c>
      <c r="E4" s="113">
        <v>44560</v>
      </c>
      <c r="F4" s="113">
        <v>44562</v>
      </c>
      <c r="G4" s="113">
        <v>44926</v>
      </c>
      <c r="H4" s="113">
        <v>44592</v>
      </c>
      <c r="I4" s="113">
        <v>44592</v>
      </c>
      <c r="J4" s="133"/>
    </row>
    <row r="5" spans="1:10" s="119" customFormat="1" ht="29.25" customHeight="1" x14ac:dyDescent="0.15">
      <c r="A5" s="98">
        <v>2</v>
      </c>
      <c r="B5" s="101" t="s">
        <v>151</v>
      </c>
      <c r="C5" s="107" t="s">
        <v>122</v>
      </c>
      <c r="D5" s="104">
        <v>3240000</v>
      </c>
      <c r="E5" s="113">
        <v>44552</v>
      </c>
      <c r="F5" s="113">
        <v>44562</v>
      </c>
      <c r="G5" s="113">
        <v>44926</v>
      </c>
      <c r="H5" s="113">
        <v>44592</v>
      </c>
      <c r="I5" s="113">
        <v>44595</v>
      </c>
      <c r="J5" s="133"/>
    </row>
    <row r="6" spans="1:10" s="119" customFormat="1" ht="29.25" customHeight="1" x14ac:dyDescent="0.15">
      <c r="A6" s="98">
        <v>3</v>
      </c>
      <c r="B6" s="101" t="s">
        <v>159</v>
      </c>
      <c r="C6" s="107" t="s">
        <v>122</v>
      </c>
      <c r="D6" s="104">
        <v>1200000</v>
      </c>
      <c r="E6" s="113">
        <v>44552</v>
      </c>
      <c r="F6" s="113">
        <v>44562</v>
      </c>
      <c r="G6" s="113">
        <v>44926</v>
      </c>
      <c r="H6" s="113">
        <v>44592</v>
      </c>
      <c r="I6" s="113">
        <v>44595</v>
      </c>
      <c r="J6" s="133"/>
    </row>
    <row r="7" spans="1:10" s="119" customFormat="1" ht="29.25" customHeight="1" x14ac:dyDescent="0.15">
      <c r="A7" s="98">
        <v>4</v>
      </c>
      <c r="B7" s="101" t="s">
        <v>152</v>
      </c>
      <c r="C7" s="131" t="s">
        <v>123</v>
      </c>
      <c r="D7" s="132">
        <v>2640000</v>
      </c>
      <c r="E7" s="113">
        <v>44552</v>
      </c>
      <c r="F7" s="113">
        <v>44562</v>
      </c>
      <c r="G7" s="113">
        <v>44926</v>
      </c>
      <c r="H7" s="113">
        <v>44592</v>
      </c>
      <c r="I7" s="113">
        <v>44595</v>
      </c>
      <c r="J7" s="133"/>
    </row>
    <row r="8" spans="1:10" s="119" customFormat="1" ht="29.25" customHeight="1" x14ac:dyDescent="0.15">
      <c r="A8" s="98">
        <v>5</v>
      </c>
      <c r="B8" s="101" t="s">
        <v>153</v>
      </c>
      <c r="C8" s="107" t="s">
        <v>125</v>
      </c>
      <c r="D8" s="104">
        <v>2640000</v>
      </c>
      <c r="E8" s="113">
        <v>44552</v>
      </c>
      <c r="F8" s="113">
        <v>44562</v>
      </c>
      <c r="G8" s="113">
        <v>44926</v>
      </c>
      <c r="H8" s="113">
        <v>44592</v>
      </c>
      <c r="I8" s="113">
        <v>44595</v>
      </c>
      <c r="J8" s="133"/>
    </row>
    <row r="9" spans="1:10" s="119" customFormat="1" ht="29.25" customHeight="1" x14ac:dyDescent="0.15">
      <c r="A9" s="98">
        <v>6</v>
      </c>
      <c r="B9" s="101" t="s">
        <v>154</v>
      </c>
      <c r="C9" s="131" t="s">
        <v>126</v>
      </c>
      <c r="D9" s="132">
        <v>11926000</v>
      </c>
      <c r="E9" s="113">
        <v>44557</v>
      </c>
      <c r="F9" s="113">
        <v>44562</v>
      </c>
      <c r="G9" s="113">
        <v>44926</v>
      </c>
      <c r="H9" s="113">
        <v>44592</v>
      </c>
      <c r="I9" s="113">
        <v>44595</v>
      </c>
      <c r="J9" s="133"/>
    </row>
    <row r="10" spans="1:10" s="119" customFormat="1" ht="29.25" customHeight="1" x14ac:dyDescent="0.15">
      <c r="A10" s="98">
        <v>7</v>
      </c>
      <c r="B10" s="101" t="s">
        <v>162</v>
      </c>
      <c r="C10" s="131" t="s">
        <v>163</v>
      </c>
      <c r="D10" s="132">
        <v>3240000</v>
      </c>
      <c r="E10" s="113">
        <v>44559</v>
      </c>
      <c r="F10" s="113">
        <v>44562</v>
      </c>
      <c r="G10" s="113">
        <v>44926</v>
      </c>
      <c r="H10" s="113">
        <v>44577</v>
      </c>
      <c r="I10" s="113">
        <v>44577</v>
      </c>
      <c r="J10" s="133"/>
    </row>
    <row r="11" spans="1:10" s="119" customFormat="1" ht="29.25" customHeight="1" x14ac:dyDescent="0.15">
      <c r="A11" s="98">
        <v>8</v>
      </c>
      <c r="B11" s="108" t="s">
        <v>142</v>
      </c>
      <c r="C11" s="107" t="s">
        <v>127</v>
      </c>
      <c r="D11" s="104">
        <v>2520000</v>
      </c>
      <c r="E11" s="113">
        <v>44554</v>
      </c>
      <c r="F11" s="113">
        <v>44562</v>
      </c>
      <c r="G11" s="113">
        <v>44926</v>
      </c>
      <c r="H11" s="113">
        <v>44592</v>
      </c>
      <c r="I11" s="113">
        <v>44595</v>
      </c>
      <c r="J11" s="133"/>
    </row>
    <row r="12" spans="1:10" s="119" customFormat="1" ht="29.25" customHeight="1" x14ac:dyDescent="0.15">
      <c r="A12" s="98">
        <v>9</v>
      </c>
      <c r="B12" s="108" t="s">
        <v>160</v>
      </c>
      <c r="C12" s="107" t="s">
        <v>161</v>
      </c>
      <c r="D12" s="104">
        <v>916386000</v>
      </c>
      <c r="E12" s="113">
        <v>44558</v>
      </c>
      <c r="F12" s="113">
        <v>44562</v>
      </c>
      <c r="G12" s="113">
        <v>44926</v>
      </c>
      <c r="H12" s="113">
        <v>44592</v>
      </c>
      <c r="I12" s="113">
        <v>44596</v>
      </c>
      <c r="J12" s="133"/>
    </row>
    <row r="13" spans="1:10" s="13" customFormat="1" ht="29.25" customHeight="1" x14ac:dyDescent="0.15">
      <c r="A13" s="98">
        <v>10</v>
      </c>
      <c r="B13" s="108" t="s">
        <v>155</v>
      </c>
      <c r="C13" s="107" t="s">
        <v>156</v>
      </c>
      <c r="D13" s="104">
        <v>52256000</v>
      </c>
      <c r="E13" s="113">
        <v>44553</v>
      </c>
      <c r="F13" s="113">
        <v>44564</v>
      </c>
      <c r="G13" s="113">
        <v>44925</v>
      </c>
      <c r="H13" s="113">
        <v>44592</v>
      </c>
      <c r="I13" s="113">
        <v>44595</v>
      </c>
      <c r="J13" s="133"/>
    </row>
    <row r="14" spans="1:10" s="13" customFormat="1" ht="29.25" customHeight="1" thickBot="1" x14ac:dyDescent="0.2">
      <c r="A14" s="114">
        <v>11</v>
      </c>
      <c r="B14" s="115" t="s">
        <v>157</v>
      </c>
      <c r="C14" s="116" t="s">
        <v>158</v>
      </c>
      <c r="D14" s="112">
        <v>21390000</v>
      </c>
      <c r="E14" s="117">
        <v>44568</v>
      </c>
      <c r="F14" s="117">
        <v>44571</v>
      </c>
      <c r="G14" s="117">
        <v>44926</v>
      </c>
      <c r="H14" s="117">
        <v>44592</v>
      </c>
      <c r="I14" s="117">
        <v>44595</v>
      </c>
      <c r="J14" s="13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5" zoomScaleNormal="115" workbookViewId="0">
      <selection activeCell="B1" sqref="B1:J1"/>
    </sheetView>
  </sheetViews>
  <sheetFormatPr defaultRowHeight="13.5" x14ac:dyDescent="0.1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7.33203125" style="4" customWidth="1"/>
    <col min="11" max="11" width="11.5546875" style="14" bestFit="1" customWidth="1"/>
    <col min="12" max="16384" width="8.88671875" style="14"/>
  </cols>
  <sheetData>
    <row r="1" spans="1:10" ht="25.5" x14ac:dyDescent="0.15">
      <c r="B1" s="142" t="s">
        <v>147</v>
      </c>
      <c r="C1" s="142"/>
      <c r="D1" s="142"/>
      <c r="E1" s="142"/>
      <c r="F1" s="142"/>
      <c r="G1" s="142"/>
      <c r="H1" s="142"/>
      <c r="I1" s="142"/>
      <c r="J1" s="142"/>
    </row>
    <row r="2" spans="1:10" ht="26.25" thickBot="1" x14ac:dyDescent="0.2">
      <c r="B2" s="143" t="s">
        <v>21</v>
      </c>
      <c r="C2" s="143"/>
      <c r="D2" s="38"/>
      <c r="E2" s="43"/>
      <c r="F2" s="43"/>
      <c r="G2" s="43"/>
      <c r="H2" s="43"/>
      <c r="I2" s="43"/>
      <c r="J2" s="44" t="s">
        <v>16</v>
      </c>
    </row>
    <row r="3" spans="1:10" ht="26.25" customHeight="1" x14ac:dyDescent="0.15">
      <c r="A3" s="45" t="s">
        <v>112</v>
      </c>
      <c r="B3" s="46" t="s">
        <v>1</v>
      </c>
      <c r="C3" s="47" t="s">
        <v>2</v>
      </c>
      <c r="D3" s="48" t="s">
        <v>11</v>
      </c>
      <c r="E3" s="49" t="s">
        <v>12</v>
      </c>
      <c r="F3" s="49" t="s">
        <v>17</v>
      </c>
      <c r="G3" s="49" t="s">
        <v>13</v>
      </c>
      <c r="H3" s="49" t="s">
        <v>14</v>
      </c>
      <c r="I3" s="49" t="s">
        <v>15</v>
      </c>
      <c r="J3" s="50" t="s">
        <v>18</v>
      </c>
    </row>
    <row r="4" spans="1:10" ht="33.75" customHeight="1" x14ac:dyDescent="0.15">
      <c r="A4" s="98">
        <v>1</v>
      </c>
      <c r="B4" s="3" t="s">
        <v>19</v>
      </c>
      <c r="C4" s="101" t="s">
        <v>165</v>
      </c>
      <c r="D4" s="102" t="s">
        <v>22</v>
      </c>
      <c r="E4" s="103">
        <v>6600000</v>
      </c>
      <c r="F4" s="104"/>
      <c r="G4" s="104">
        <f>550000*1</f>
        <v>550000</v>
      </c>
      <c r="H4" s="104"/>
      <c r="I4" s="104">
        <f>G4</f>
        <v>550000</v>
      </c>
      <c r="J4" s="105" t="s">
        <v>164</v>
      </c>
    </row>
    <row r="5" spans="1:10" ht="33.75" customHeight="1" x14ac:dyDescent="0.15">
      <c r="A5" s="106">
        <v>2</v>
      </c>
      <c r="B5" s="3" t="s">
        <v>19</v>
      </c>
      <c r="C5" s="101" t="s">
        <v>166</v>
      </c>
      <c r="D5" s="107" t="s">
        <v>122</v>
      </c>
      <c r="E5" s="104">
        <v>3240000</v>
      </c>
      <c r="F5" s="104"/>
      <c r="G5" s="104">
        <f>270000*1</f>
        <v>270000</v>
      </c>
      <c r="H5" s="104"/>
      <c r="I5" s="104">
        <f t="shared" ref="I5:I11" si="0">G5</f>
        <v>270000</v>
      </c>
      <c r="J5" s="105" t="s">
        <v>164</v>
      </c>
    </row>
    <row r="6" spans="1:10" ht="33.75" customHeight="1" x14ac:dyDescent="0.15">
      <c r="A6" s="106">
        <v>3</v>
      </c>
      <c r="B6" s="3" t="s">
        <v>169</v>
      </c>
      <c r="C6" s="101" t="s">
        <v>167</v>
      </c>
      <c r="D6" s="107" t="s">
        <v>122</v>
      </c>
      <c r="E6" s="104">
        <v>1200000</v>
      </c>
      <c r="F6" s="104"/>
      <c r="G6" s="104">
        <f>100000*1</f>
        <v>100000</v>
      </c>
      <c r="H6" s="104"/>
      <c r="I6" s="104">
        <f t="shared" si="0"/>
        <v>100000</v>
      </c>
      <c r="J6" s="105" t="s">
        <v>168</v>
      </c>
    </row>
    <row r="7" spans="1:10" ht="33.75" customHeight="1" x14ac:dyDescent="0.15">
      <c r="A7" s="106">
        <v>4</v>
      </c>
      <c r="B7" s="3" t="s">
        <v>19</v>
      </c>
      <c r="C7" s="101" t="s">
        <v>139</v>
      </c>
      <c r="D7" s="102" t="s">
        <v>123</v>
      </c>
      <c r="E7" s="103">
        <v>2640000</v>
      </c>
      <c r="F7" s="104"/>
      <c r="G7" s="104">
        <f>220000*1</f>
        <v>220000</v>
      </c>
      <c r="H7" s="104"/>
      <c r="I7" s="104">
        <f t="shared" si="0"/>
        <v>220000</v>
      </c>
      <c r="J7" s="105" t="s">
        <v>170</v>
      </c>
    </row>
    <row r="8" spans="1:10" ht="33.75" customHeight="1" x14ac:dyDescent="0.15">
      <c r="A8" s="106">
        <v>5</v>
      </c>
      <c r="B8" s="3" t="s">
        <v>19</v>
      </c>
      <c r="C8" s="101" t="s">
        <v>140</v>
      </c>
      <c r="D8" s="107" t="s">
        <v>124</v>
      </c>
      <c r="E8" s="104">
        <v>2640000</v>
      </c>
      <c r="F8" s="104"/>
      <c r="G8" s="104">
        <f>220000*1</f>
        <v>220000</v>
      </c>
      <c r="H8" s="104"/>
      <c r="I8" s="104">
        <f t="shared" si="0"/>
        <v>220000</v>
      </c>
      <c r="J8" s="105" t="s">
        <v>171</v>
      </c>
    </row>
    <row r="9" spans="1:10" ht="33.75" customHeight="1" x14ac:dyDescent="0.15">
      <c r="A9" s="106">
        <v>6</v>
      </c>
      <c r="B9" s="3" t="s">
        <v>19</v>
      </c>
      <c r="C9" s="109" t="s">
        <v>162</v>
      </c>
      <c r="D9" s="102" t="s">
        <v>172</v>
      </c>
      <c r="E9" s="103">
        <v>3240000</v>
      </c>
      <c r="F9" s="104"/>
      <c r="G9" s="104">
        <v>170000</v>
      </c>
      <c r="H9" s="104"/>
      <c r="I9" s="104">
        <f>G9</f>
        <v>170000</v>
      </c>
      <c r="J9" s="105" t="s">
        <v>164</v>
      </c>
    </row>
    <row r="10" spans="1:10" ht="33.75" customHeight="1" x14ac:dyDescent="0.15">
      <c r="A10" s="106">
        <v>7</v>
      </c>
      <c r="B10" s="3" t="s">
        <v>19</v>
      </c>
      <c r="C10" s="101" t="s">
        <v>174</v>
      </c>
      <c r="D10" s="107" t="s">
        <v>127</v>
      </c>
      <c r="E10" s="104">
        <v>2520000</v>
      </c>
      <c r="F10" s="104"/>
      <c r="G10" s="104">
        <f>210000*1</f>
        <v>210000</v>
      </c>
      <c r="H10" s="104"/>
      <c r="I10" s="104">
        <f t="shared" si="0"/>
        <v>210000</v>
      </c>
      <c r="J10" s="105" t="s">
        <v>168</v>
      </c>
    </row>
    <row r="11" spans="1:10" ht="33.75" customHeight="1" x14ac:dyDescent="0.15">
      <c r="A11" s="106">
        <v>8</v>
      </c>
      <c r="B11" s="3" t="s">
        <v>173</v>
      </c>
      <c r="C11" s="101" t="s">
        <v>160</v>
      </c>
      <c r="D11" s="107" t="s">
        <v>175</v>
      </c>
      <c r="E11" s="104">
        <v>916386000</v>
      </c>
      <c r="F11" s="104"/>
      <c r="G11" s="104">
        <f>66626810</f>
        <v>66626810</v>
      </c>
      <c r="H11" s="104"/>
      <c r="I11" s="104">
        <f t="shared" si="0"/>
        <v>66626810</v>
      </c>
      <c r="J11" s="105" t="s">
        <v>176</v>
      </c>
    </row>
    <row r="12" spans="1:10" ht="33.75" customHeight="1" x14ac:dyDescent="0.15">
      <c r="A12" s="106">
        <v>9</v>
      </c>
      <c r="B12" s="3" t="s">
        <v>128</v>
      </c>
      <c r="C12" s="101" t="s">
        <v>177</v>
      </c>
      <c r="D12" s="107" t="s">
        <v>178</v>
      </c>
      <c r="E12" s="104">
        <v>52256000</v>
      </c>
      <c r="F12" s="104"/>
      <c r="G12" s="104">
        <f>2453760</f>
        <v>2453760</v>
      </c>
      <c r="H12" s="104"/>
      <c r="I12" s="104">
        <f>G12</f>
        <v>2453760</v>
      </c>
      <c r="J12" s="105" t="s">
        <v>164</v>
      </c>
    </row>
    <row r="13" spans="1:10" s="120" customFormat="1" ht="33.75" customHeight="1" thickBot="1" x14ac:dyDescent="0.2">
      <c r="A13" s="110">
        <v>10</v>
      </c>
      <c r="B13" s="111" t="s">
        <v>169</v>
      </c>
      <c r="C13" s="130" t="s">
        <v>179</v>
      </c>
      <c r="D13" s="116" t="s">
        <v>180</v>
      </c>
      <c r="E13" s="112">
        <v>21390000</v>
      </c>
      <c r="F13" s="112"/>
      <c r="G13" s="112">
        <f>1395000</f>
        <v>1395000</v>
      </c>
      <c r="H13" s="112"/>
      <c r="I13" s="112">
        <f>G13</f>
        <v>1395000</v>
      </c>
      <c r="J13" s="127" t="s">
        <v>181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5" ht="35.1" customHeight="1" x14ac:dyDescent="0.15">
      <c r="A1" s="138" t="s">
        <v>148</v>
      </c>
      <c r="B1" s="138"/>
      <c r="C1" s="138"/>
      <c r="D1" s="138"/>
      <c r="E1" s="138"/>
    </row>
    <row r="2" spans="1:5" ht="26.25" thickBot="1" x14ac:dyDescent="0.2">
      <c r="A2" s="2" t="s">
        <v>34</v>
      </c>
      <c r="B2" s="2"/>
      <c r="C2" s="22"/>
      <c r="D2" s="22"/>
      <c r="E2" s="19" t="s">
        <v>33</v>
      </c>
    </row>
    <row r="3" spans="1:5" ht="21" customHeight="1" thickTop="1" x14ac:dyDescent="0.15">
      <c r="A3" s="144" t="s">
        <v>32</v>
      </c>
      <c r="B3" s="35" t="s">
        <v>31</v>
      </c>
      <c r="C3" s="147" t="s">
        <v>182</v>
      </c>
      <c r="D3" s="148"/>
      <c r="E3" s="149"/>
    </row>
    <row r="4" spans="1:5" ht="21" customHeight="1" x14ac:dyDescent="0.15">
      <c r="A4" s="145"/>
      <c r="B4" s="33" t="s">
        <v>30</v>
      </c>
      <c r="C4" s="85">
        <v>21988000</v>
      </c>
      <c r="D4" s="33" t="s">
        <v>113</v>
      </c>
      <c r="E4" s="23">
        <v>21390000</v>
      </c>
    </row>
    <row r="5" spans="1:5" ht="21" customHeight="1" x14ac:dyDescent="0.15">
      <c r="A5" s="145"/>
      <c r="B5" s="33" t="s">
        <v>29</v>
      </c>
      <c r="C5" s="118">
        <f>E4/C4</f>
        <v>0.97280334728033468</v>
      </c>
      <c r="D5" s="33" t="s">
        <v>28</v>
      </c>
      <c r="E5" s="23">
        <v>21390000</v>
      </c>
    </row>
    <row r="6" spans="1:5" ht="21" customHeight="1" x14ac:dyDescent="0.15">
      <c r="A6" s="145"/>
      <c r="B6" s="33" t="s">
        <v>27</v>
      </c>
      <c r="C6" s="27" t="s">
        <v>183</v>
      </c>
      <c r="D6" s="33" t="s">
        <v>114</v>
      </c>
      <c r="E6" s="36" t="s">
        <v>184</v>
      </c>
    </row>
    <row r="7" spans="1:5" ht="21" customHeight="1" x14ac:dyDescent="0.15">
      <c r="A7" s="145"/>
      <c r="B7" s="33" t="s">
        <v>26</v>
      </c>
      <c r="C7" s="21" t="s">
        <v>131</v>
      </c>
      <c r="D7" s="33" t="s">
        <v>115</v>
      </c>
      <c r="E7" s="36" t="s">
        <v>141</v>
      </c>
    </row>
    <row r="8" spans="1:5" ht="21" customHeight="1" x14ac:dyDescent="0.15">
      <c r="A8" s="145"/>
      <c r="B8" s="33" t="s">
        <v>25</v>
      </c>
      <c r="C8" s="21" t="s">
        <v>132</v>
      </c>
      <c r="D8" s="33" t="s">
        <v>24</v>
      </c>
      <c r="E8" s="24" t="s">
        <v>185</v>
      </c>
    </row>
    <row r="9" spans="1:5" ht="21" customHeight="1" thickBot="1" x14ac:dyDescent="0.2">
      <c r="A9" s="146"/>
      <c r="B9" s="34" t="s">
        <v>23</v>
      </c>
      <c r="C9" s="20" t="s">
        <v>133</v>
      </c>
      <c r="D9" s="34" t="s">
        <v>129</v>
      </c>
      <c r="E9" s="31" t="s">
        <v>186</v>
      </c>
    </row>
    <row r="10" spans="1:5" ht="21" customHeight="1" thickTop="1" x14ac:dyDescent="0.15">
      <c r="A10" s="144" t="s">
        <v>32</v>
      </c>
      <c r="B10" s="35" t="s">
        <v>31</v>
      </c>
      <c r="C10" s="147" t="s">
        <v>187</v>
      </c>
      <c r="D10" s="148"/>
      <c r="E10" s="149"/>
    </row>
    <row r="11" spans="1:5" ht="21" customHeight="1" x14ac:dyDescent="0.15">
      <c r="A11" s="145"/>
      <c r="B11" s="33" t="s">
        <v>30</v>
      </c>
      <c r="C11" s="85">
        <v>707100</v>
      </c>
      <c r="D11" s="33" t="s">
        <v>113</v>
      </c>
      <c r="E11" s="23">
        <v>673200</v>
      </c>
    </row>
    <row r="12" spans="1:5" ht="21" customHeight="1" x14ac:dyDescent="0.15">
      <c r="A12" s="145"/>
      <c r="B12" s="33" t="s">
        <v>29</v>
      </c>
      <c r="C12" s="118">
        <f>E11/C11</f>
        <v>0.95205770046669491</v>
      </c>
      <c r="D12" s="33" t="s">
        <v>28</v>
      </c>
      <c r="E12" s="23">
        <v>673200</v>
      </c>
    </row>
    <row r="13" spans="1:5" ht="21" customHeight="1" x14ac:dyDescent="0.15">
      <c r="A13" s="145"/>
      <c r="B13" s="33" t="s">
        <v>27</v>
      </c>
      <c r="C13" s="27" t="s">
        <v>190</v>
      </c>
      <c r="D13" s="33" t="s">
        <v>114</v>
      </c>
      <c r="E13" s="36" t="s">
        <v>188</v>
      </c>
    </row>
    <row r="14" spans="1:5" ht="21" customHeight="1" x14ac:dyDescent="0.15">
      <c r="A14" s="145"/>
      <c r="B14" s="33" t="s">
        <v>26</v>
      </c>
      <c r="C14" s="21" t="s">
        <v>131</v>
      </c>
      <c r="D14" s="33" t="s">
        <v>115</v>
      </c>
      <c r="E14" s="36" t="s">
        <v>189</v>
      </c>
    </row>
    <row r="15" spans="1:5" ht="21" customHeight="1" x14ac:dyDescent="0.15">
      <c r="A15" s="145"/>
      <c r="B15" s="33" t="s">
        <v>25</v>
      </c>
      <c r="C15" s="21" t="s">
        <v>132</v>
      </c>
      <c r="D15" s="33" t="s">
        <v>24</v>
      </c>
      <c r="E15" s="24" t="s">
        <v>191</v>
      </c>
    </row>
    <row r="16" spans="1:5" ht="21" customHeight="1" thickBot="1" x14ac:dyDescent="0.2">
      <c r="A16" s="146"/>
      <c r="B16" s="34" t="s">
        <v>23</v>
      </c>
      <c r="C16" s="20" t="s">
        <v>133</v>
      </c>
      <c r="D16" s="34" t="s">
        <v>129</v>
      </c>
      <c r="E16" s="31" t="s">
        <v>192</v>
      </c>
    </row>
    <row r="17" ht="14.25" thickTop="1" x14ac:dyDescent="0.15"/>
  </sheetData>
  <mergeCells count="5">
    <mergeCell ref="A10:A16"/>
    <mergeCell ref="C10:E10"/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 x14ac:dyDescent="0.15">
      <c r="A1" s="138" t="s">
        <v>117</v>
      </c>
      <c r="B1" s="138"/>
      <c r="C1" s="138"/>
      <c r="D1" s="138"/>
      <c r="E1" s="138"/>
      <c r="F1" s="138"/>
    </row>
    <row r="2" spans="1:6" ht="26.25" thickBot="1" x14ac:dyDescent="0.2">
      <c r="A2" s="91" t="s">
        <v>116</v>
      </c>
      <c r="B2" s="26"/>
      <c r="C2" s="25"/>
      <c r="D2" s="25"/>
      <c r="E2" s="22"/>
      <c r="F2" s="19" t="s">
        <v>118</v>
      </c>
    </row>
    <row r="3" spans="1:6" ht="25.5" customHeight="1" thickTop="1" x14ac:dyDescent="0.15">
      <c r="A3" s="82" t="s">
        <v>45</v>
      </c>
      <c r="B3" s="164" t="s">
        <v>193</v>
      </c>
      <c r="C3" s="165"/>
      <c r="D3" s="165"/>
      <c r="E3" s="165"/>
      <c r="F3" s="166"/>
    </row>
    <row r="4" spans="1:6" ht="25.5" customHeight="1" x14ac:dyDescent="0.15">
      <c r="A4" s="153" t="s">
        <v>44</v>
      </c>
      <c r="B4" s="168" t="s">
        <v>27</v>
      </c>
      <c r="C4" s="168" t="s">
        <v>119</v>
      </c>
      <c r="D4" s="83" t="s">
        <v>43</v>
      </c>
      <c r="E4" s="83" t="s">
        <v>28</v>
      </c>
      <c r="F4" s="84" t="s">
        <v>42</v>
      </c>
    </row>
    <row r="5" spans="1:6" ht="25.5" customHeight="1" x14ac:dyDescent="0.15">
      <c r="A5" s="167"/>
      <c r="B5" s="169"/>
      <c r="C5" s="170"/>
      <c r="D5" s="83" t="s">
        <v>41</v>
      </c>
      <c r="E5" s="83" t="s">
        <v>40</v>
      </c>
      <c r="F5" s="84" t="s">
        <v>39</v>
      </c>
    </row>
    <row r="6" spans="1:6" ht="39" customHeight="1" x14ac:dyDescent="0.15">
      <c r="A6" s="154"/>
      <c r="B6" s="97" t="s">
        <v>194</v>
      </c>
      <c r="C6" s="96" t="s">
        <v>211</v>
      </c>
      <c r="D6" s="99">
        <v>21988000</v>
      </c>
      <c r="E6" s="99">
        <v>21390000</v>
      </c>
      <c r="F6" s="100">
        <f>E6/D6</f>
        <v>0.97280334728033468</v>
      </c>
    </row>
    <row r="7" spans="1:6" ht="25.5" customHeight="1" x14ac:dyDescent="0.15">
      <c r="A7" s="153" t="s">
        <v>24</v>
      </c>
      <c r="B7" s="83" t="s">
        <v>38</v>
      </c>
      <c r="C7" s="90" t="s">
        <v>120</v>
      </c>
      <c r="D7" s="155" t="s">
        <v>37</v>
      </c>
      <c r="E7" s="156"/>
      <c r="F7" s="157"/>
    </row>
    <row r="8" spans="1:6" ht="25.5" customHeight="1" x14ac:dyDescent="0.15">
      <c r="A8" s="154"/>
      <c r="B8" s="86" t="s">
        <v>195</v>
      </c>
      <c r="C8" s="87" t="s">
        <v>196</v>
      </c>
      <c r="D8" s="158" t="s">
        <v>197</v>
      </c>
      <c r="E8" s="159"/>
      <c r="F8" s="160"/>
    </row>
    <row r="9" spans="1:6" ht="25.5" customHeight="1" x14ac:dyDescent="0.15">
      <c r="A9" s="89" t="s">
        <v>121</v>
      </c>
      <c r="B9" s="161" t="s">
        <v>134</v>
      </c>
      <c r="C9" s="162"/>
      <c r="D9" s="162"/>
      <c r="E9" s="162"/>
      <c r="F9" s="163"/>
    </row>
    <row r="10" spans="1:6" ht="25.5" customHeight="1" x14ac:dyDescent="0.15">
      <c r="A10" s="89" t="s">
        <v>36</v>
      </c>
      <c r="B10" s="161" t="s">
        <v>135</v>
      </c>
      <c r="C10" s="162"/>
      <c r="D10" s="162"/>
      <c r="E10" s="162"/>
      <c r="F10" s="163"/>
    </row>
    <row r="11" spans="1:6" ht="25.5" customHeight="1" thickBot="1" x14ac:dyDescent="0.2">
      <c r="A11" s="88" t="s">
        <v>35</v>
      </c>
      <c r="B11" s="150"/>
      <c r="C11" s="151"/>
      <c r="D11" s="151"/>
      <c r="E11" s="151"/>
      <c r="F11" s="152"/>
    </row>
    <row r="12" spans="1:6" ht="25.5" customHeight="1" thickTop="1" x14ac:dyDescent="0.15">
      <c r="A12" s="82" t="s">
        <v>45</v>
      </c>
      <c r="B12" s="164" t="s">
        <v>198</v>
      </c>
      <c r="C12" s="165"/>
      <c r="D12" s="165"/>
      <c r="E12" s="165"/>
      <c r="F12" s="166"/>
    </row>
    <row r="13" spans="1:6" ht="25.5" customHeight="1" x14ac:dyDescent="0.15">
      <c r="A13" s="153" t="s">
        <v>44</v>
      </c>
      <c r="B13" s="168" t="s">
        <v>27</v>
      </c>
      <c r="C13" s="168" t="s">
        <v>119</v>
      </c>
      <c r="D13" s="83" t="s">
        <v>43</v>
      </c>
      <c r="E13" s="83" t="s">
        <v>28</v>
      </c>
      <c r="F13" s="84" t="s">
        <v>42</v>
      </c>
    </row>
    <row r="14" spans="1:6" ht="25.5" customHeight="1" x14ac:dyDescent="0.15">
      <c r="A14" s="167"/>
      <c r="B14" s="169"/>
      <c r="C14" s="170"/>
      <c r="D14" s="83" t="s">
        <v>41</v>
      </c>
      <c r="E14" s="83" t="s">
        <v>40</v>
      </c>
      <c r="F14" s="84" t="s">
        <v>39</v>
      </c>
    </row>
    <row r="15" spans="1:6" ht="39" customHeight="1" x14ac:dyDescent="0.15">
      <c r="A15" s="154"/>
      <c r="B15" s="97" t="s">
        <v>199</v>
      </c>
      <c r="C15" s="96" t="s">
        <v>200</v>
      </c>
      <c r="D15" s="99">
        <v>707100</v>
      </c>
      <c r="E15" s="99">
        <v>673200</v>
      </c>
      <c r="F15" s="100">
        <f>E15/D15</f>
        <v>0.95205770046669491</v>
      </c>
    </row>
    <row r="16" spans="1:6" ht="25.5" customHeight="1" x14ac:dyDescent="0.15">
      <c r="A16" s="153" t="s">
        <v>24</v>
      </c>
      <c r="B16" s="83" t="s">
        <v>38</v>
      </c>
      <c r="C16" s="129" t="s">
        <v>120</v>
      </c>
      <c r="D16" s="155" t="s">
        <v>37</v>
      </c>
      <c r="E16" s="156"/>
      <c r="F16" s="157"/>
    </row>
    <row r="17" spans="1:6" ht="25.5" customHeight="1" x14ac:dyDescent="0.15">
      <c r="A17" s="154"/>
      <c r="B17" s="86" t="s">
        <v>201</v>
      </c>
      <c r="C17" s="87" t="s">
        <v>202</v>
      </c>
      <c r="D17" s="158" t="s">
        <v>203</v>
      </c>
      <c r="E17" s="159"/>
      <c r="F17" s="160"/>
    </row>
    <row r="18" spans="1:6" ht="25.5" customHeight="1" x14ac:dyDescent="0.15">
      <c r="A18" s="89" t="s">
        <v>121</v>
      </c>
      <c r="B18" s="161" t="s">
        <v>134</v>
      </c>
      <c r="C18" s="162"/>
      <c r="D18" s="162"/>
      <c r="E18" s="162"/>
      <c r="F18" s="163"/>
    </row>
    <row r="19" spans="1:6" ht="25.5" customHeight="1" x14ac:dyDescent="0.15">
      <c r="A19" s="89" t="s">
        <v>36</v>
      </c>
      <c r="B19" s="161" t="s">
        <v>34</v>
      </c>
      <c r="C19" s="162"/>
      <c r="D19" s="162"/>
      <c r="E19" s="162"/>
      <c r="F19" s="163"/>
    </row>
    <row r="20" spans="1:6" ht="25.5" customHeight="1" thickBot="1" x14ac:dyDescent="0.2">
      <c r="A20" s="88" t="s">
        <v>35</v>
      </c>
      <c r="B20" s="150"/>
      <c r="C20" s="151"/>
      <c r="D20" s="151"/>
      <c r="E20" s="151"/>
      <c r="F20" s="152"/>
    </row>
    <row r="21" spans="1:6" ht="14.25" thickTop="1" x14ac:dyDescent="0.15"/>
  </sheetData>
  <mergeCells count="21">
    <mergeCell ref="A7:A8"/>
    <mergeCell ref="D7:F7"/>
    <mergeCell ref="D8:F8"/>
    <mergeCell ref="A1:F1"/>
    <mergeCell ref="B3:F3"/>
    <mergeCell ref="A4:A6"/>
    <mergeCell ref="B4:B5"/>
    <mergeCell ref="C4:C5"/>
    <mergeCell ref="B9:F9"/>
    <mergeCell ref="B10:F10"/>
    <mergeCell ref="B11:F11"/>
    <mergeCell ref="B12:F12"/>
    <mergeCell ref="A13:A15"/>
    <mergeCell ref="B13:B14"/>
    <mergeCell ref="C13:C14"/>
    <mergeCell ref="B20:F20"/>
    <mergeCell ref="A16:A17"/>
    <mergeCell ref="D16:F16"/>
    <mergeCell ref="D17:F17"/>
    <mergeCell ref="B18:F18"/>
    <mergeCell ref="B19:F1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4" customWidth="1"/>
    <col min="10" max="16384" width="8.88671875" style="13"/>
  </cols>
  <sheetData>
    <row r="1" spans="1:9" ht="25.5" x14ac:dyDescent="0.15">
      <c r="A1" s="138" t="s">
        <v>83</v>
      </c>
      <c r="B1" s="138"/>
      <c r="C1" s="138"/>
      <c r="D1" s="138"/>
      <c r="E1" s="138"/>
      <c r="F1" s="138"/>
      <c r="G1" s="138"/>
      <c r="H1" s="138"/>
      <c r="I1" s="138"/>
    </row>
    <row r="2" spans="1:9" ht="25.5" x14ac:dyDescent="0.15">
      <c r="A2" s="171" t="s">
        <v>21</v>
      </c>
      <c r="B2" s="171"/>
      <c r="C2" s="22"/>
      <c r="D2" s="22"/>
      <c r="E2" s="22"/>
      <c r="F2" s="22"/>
      <c r="G2" s="22"/>
      <c r="H2" s="22"/>
      <c r="I2" s="30" t="s">
        <v>82</v>
      </c>
    </row>
    <row r="3" spans="1:9" ht="26.25" customHeight="1" x14ac:dyDescent="0.15">
      <c r="A3" s="176" t="s">
        <v>81</v>
      </c>
      <c r="B3" s="174" t="s">
        <v>80</v>
      </c>
      <c r="C3" s="174" t="s">
        <v>79</v>
      </c>
      <c r="D3" s="174" t="s">
        <v>78</v>
      </c>
      <c r="E3" s="172" t="s">
        <v>77</v>
      </c>
      <c r="F3" s="173"/>
      <c r="G3" s="172" t="s">
        <v>76</v>
      </c>
      <c r="H3" s="173"/>
      <c r="I3" s="174" t="s">
        <v>75</v>
      </c>
    </row>
    <row r="4" spans="1:9" ht="28.5" customHeight="1" x14ac:dyDescent="0.15">
      <c r="A4" s="177"/>
      <c r="B4" s="175"/>
      <c r="C4" s="175"/>
      <c r="D4" s="175"/>
      <c r="E4" s="29" t="s">
        <v>74</v>
      </c>
      <c r="F4" s="29" t="s">
        <v>78</v>
      </c>
      <c r="G4" s="29" t="s">
        <v>74</v>
      </c>
      <c r="H4" s="29" t="s">
        <v>78</v>
      </c>
      <c r="I4" s="175"/>
    </row>
    <row r="5" spans="1:9" ht="28.5" customHeight="1" x14ac:dyDescent="0.15">
      <c r="A5" s="3" t="s">
        <v>209</v>
      </c>
      <c r="B5" s="28" t="s">
        <v>157</v>
      </c>
      <c r="C5" s="7" t="s">
        <v>210</v>
      </c>
      <c r="D5" s="7" t="s">
        <v>212</v>
      </c>
      <c r="E5" s="104">
        <v>21390000</v>
      </c>
      <c r="F5" s="7" t="s">
        <v>213</v>
      </c>
      <c r="G5" s="104">
        <v>21390000</v>
      </c>
      <c r="H5" s="7" t="s">
        <v>212</v>
      </c>
      <c r="I5" s="7" t="s">
        <v>214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2022-02-15T02:02:58Z</dcterms:modified>
</cp:coreProperties>
</file>