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. 계약현황 공개 및 발주계획 등\7. 2022. 7월 계약정보공개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I5" i="19" l="1"/>
  <c r="I4" i="19"/>
  <c r="F13" i="6" l="1"/>
  <c r="H13" i="6" s="1"/>
  <c r="F12" i="6"/>
  <c r="H12" i="6" s="1"/>
  <c r="F11" i="6"/>
  <c r="H11" i="6" s="1"/>
  <c r="F10" i="6"/>
  <c r="H10" i="6" s="1"/>
  <c r="F9" i="6"/>
  <c r="H9" i="6" s="1"/>
  <c r="K26" i="6" l="1"/>
  <c r="K27" i="6"/>
  <c r="K28" i="6"/>
  <c r="K24" i="6"/>
  <c r="K25" i="6"/>
  <c r="K29" i="6"/>
  <c r="K30" i="6"/>
  <c r="K31" i="6"/>
  <c r="H4" i="6" l="1"/>
  <c r="K4" i="6" s="1"/>
  <c r="F5" i="6"/>
  <c r="H5" i="6" s="1"/>
  <c r="K5" i="6" s="1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6" authorId="0" shapeId="0">
      <text>
        <r>
          <rPr>
            <sz val="9"/>
            <color indexed="81"/>
            <rFont val="Tahoma"/>
            <family val="2"/>
          </rPr>
          <t xml:space="preserve">
  2022. 10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</commentList>
</comments>
</file>

<file path=xl/sharedStrings.xml><?xml version="1.0" encoding="utf-8"?>
<sst xmlns="http://schemas.openxmlformats.org/spreadsheetml/2006/main" count="639" uniqueCount="335">
  <si>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</si>
  <si>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</si>
  <si>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</si>
  <si>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</si>
  <si>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</si>
  <si>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</si>
  <si>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</si>
  <si>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</si>
  <si>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</si>
  <si>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</si>
  <si>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</si>
  <si>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</si>
  <si>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</si>
  <si>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</si>
  <si>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</si>
  <si>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</si>
  <si>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</si>
  <si>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</si>
  <si>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</si>
  <si>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</si>
  <si>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</si>
  <si>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</si>
  <si>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</si>
  <si>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</si>
  <si>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</si>
  <si>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</si>
  <si>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</si>
  <si>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</si>
  <si>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</si>
  <si>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</si>
  <si>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</si>
  <si>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</si>
  <si>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</si>
  <si>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</si>
  <si>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</si>
  <si>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</si>
  <si>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</si>
  <si>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</si>
  <si>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</si>
  <si>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</si>
  <si>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</si>
  <si>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</si>
  <si>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</si>
  <si>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</si>
  <si>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</si>
  <si>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</si>
  <si>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</si>
  <si>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</si>
  <si>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</si>
  <si>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</si>
  <si>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</si>
  <si>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</si>
  <si>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</si>
  <si>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</si>
  <si>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</si>
  <si>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</si>
  <si>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</si>
  <si>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</si>
  <si>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</si>
  <si>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</si>
  <si>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</si>
  <si>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</si>
  <si>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</si>
  <si>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</si>
  <si>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</si>
  <si>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</si>
  <si>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</si>
  <si>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</si>
  <si>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</si>
  <si>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</si>
  <si>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</si>
  <si>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</si>
  <si>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</si>
  <si>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</si>
  <si>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</si>
  <si>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</si>
  <si>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</si>
  <si>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</si>
  <si>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</si>
  <si>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</si>
  <si>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</si>
  <si>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</si>
  <si>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</si>
  <si>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</si>
  <si>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</si>
  <si>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</si>
  <si>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</si>
  <si>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</si>
  <si>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</si>
  <si>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</si>
  <si>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</si>
  <si>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</si>
  <si>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</si>
  <si>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</si>
  <si>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</si>
  <si>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</si>
  <si>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㈜삼성통운</t>
  </si>
  <si>
    <t>재단 임직원 단체보장보험 가입</t>
  </si>
  <si>
    <t>㈜케이비손해보험</t>
  </si>
  <si>
    <t>2022.05.31.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</si>
  <si>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</si>
  <si>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</si>
  <si>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</si>
  <si>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2022.1월 예정</t>
    <phoneticPr fontId="2" type="noConversion"/>
  </si>
  <si>
    <t>2022. 5월 예정</t>
    <phoneticPr fontId="2" type="noConversion"/>
  </si>
  <si>
    <t>(2021.09.30.)</t>
    <phoneticPr fontId="2" type="noConversion"/>
  </si>
  <si>
    <t>전략경영본부 업무용 전용차량 임차(대표이사)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</si>
  <si>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</si>
  <si>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</si>
  <si>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</si>
  <si>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</si>
  <si>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</si>
  <si>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</si>
  <si>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</si>
  <si>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</si>
  <si>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</si>
  <si>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</si>
  <si>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</si>
  <si>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수의계약사유</t>
    <phoneticPr fontId="2" type="noConversion"/>
  </si>
  <si>
    <t>-해당사항없음-</t>
    <phoneticPr fontId="2" type="noConversion"/>
  </si>
  <si>
    <t>수의총액</t>
  </si>
  <si>
    <t>수의총액</t>
    <phoneticPr fontId="2" type="noConversion"/>
  </si>
  <si>
    <t>제한총액</t>
    <phoneticPr fontId="2" type="noConversion"/>
  </si>
  <si>
    <t>경영지원팀</t>
  </si>
  <si>
    <t>본부 인터넷망 사용 신청(2021~2023년)(2차)</t>
  </si>
  <si>
    <t>㈜케이티</t>
  </si>
  <si>
    <t>매월</t>
    <phoneticPr fontId="2" type="noConversion"/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</si>
  <si>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</si>
  <si>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</si>
  <si>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</si>
  <si>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</si>
  <si>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㈜케이티</t>
    <phoneticPr fontId="2" type="noConversion"/>
  </si>
  <si>
    <t>언론 보도자료 분석 위탁용역</t>
    <phoneticPr fontId="2" type="noConversion"/>
  </si>
  <si>
    <t>주식회사 오르덴</t>
    <phoneticPr fontId="2" type="noConversion"/>
  </si>
  <si>
    <t>4월~12월</t>
    <phoneticPr fontId="2" type="noConversion"/>
  </si>
  <si>
    <t>대외협력팀</t>
    <phoneticPr fontId="2" type="noConversion"/>
  </si>
  <si>
    <t>2022년</t>
    <phoneticPr fontId="2" type="noConversion"/>
  </si>
  <si>
    <t>- 이 하 여 백 -</t>
    <phoneticPr fontId="2" type="noConversion"/>
  </si>
  <si>
    <t>입찰</t>
    <phoneticPr fontId="2" type="noConversion"/>
  </si>
  <si>
    <t>김재원</t>
    <phoneticPr fontId="2" type="noConversion"/>
  </si>
  <si>
    <t>전략경영본부</t>
  </si>
  <si>
    <t>분당판교청소년수련관 외벽 코킹 정비공사</t>
  </si>
  <si>
    <t>2022.05.09.</t>
  </si>
  <si>
    <t>2022.05.13.</t>
  </si>
  <si>
    <t>시설물유지관리업</t>
  </si>
  <si>
    <t>성남시</t>
  </si>
  <si>
    <t>성남시청소년재단 임직원 단체보장보험</t>
  </si>
  <si>
    <t>2022.05.12.</t>
  </si>
  <si>
    <t>2022.05.18.</t>
  </si>
  <si>
    <t>보험업</t>
  </si>
  <si>
    <t>-</t>
  </si>
  <si>
    <t>청소년 정책실현을 위한 지속가능 경영전략 수립 연구 용역</t>
  </si>
  <si>
    <t>제한총액(협상)</t>
  </si>
  <si>
    <t>2022.05.20.</t>
  </si>
  <si>
    <t>학술연구용역</t>
  </si>
  <si>
    <t>분당정자청소년수련관 체육관 옥상 방수공사</t>
  </si>
  <si>
    <t>2022.05.19.</t>
  </si>
  <si>
    <t>2022.05.25.</t>
  </si>
  <si>
    <t>도장·습식·방수·석공사업</t>
  </si>
  <si>
    <t>-이하빈칸-</t>
  </si>
  <si>
    <t>계약현황</t>
    <phoneticPr fontId="2" type="noConversion"/>
  </si>
  <si>
    <t>계약부서(감독원)</t>
    <phoneticPr fontId="2" type="noConversion"/>
  </si>
  <si>
    <t>2022.05.18.~2022.06.07.</t>
    <phoneticPr fontId="2" type="noConversion"/>
  </si>
  <si>
    <t>지방계약법 시행령 제25조제1항제5호</t>
    <phoneticPr fontId="2" type="noConversion"/>
  </si>
  <si>
    <t>2022.05.18.~2022.06.07.</t>
  </si>
  <si>
    <t>추정가격이 2천만원 이하인 물품의 제조·구매·용역 계약(제25조제1항제5호)</t>
    <phoneticPr fontId="21" type="noConversion"/>
  </si>
  <si>
    <t>- 이 하 여 백 -</t>
    <phoneticPr fontId="2" type="noConversion"/>
  </si>
  <si>
    <t>- 해 당 없 음-</t>
    <phoneticPr fontId="2" type="noConversion"/>
  </si>
  <si>
    <t>- 이 하 빈 칸 -</t>
    <phoneticPr fontId="2" type="noConversion"/>
  </si>
  <si>
    <t>(2022. 6. 1. 기준 / 단위 : 원)</t>
    <phoneticPr fontId="2" type="noConversion"/>
  </si>
  <si>
    <t>본부</t>
    <phoneticPr fontId="2" type="noConversion"/>
  </si>
  <si>
    <t>7월</t>
    <phoneticPr fontId="2" type="noConversion"/>
  </si>
  <si>
    <t>전략사업팀</t>
    <phoneticPr fontId="2" type="noConversion"/>
  </si>
  <si>
    <t>2022년</t>
    <phoneticPr fontId="2" type="noConversion"/>
  </si>
  <si>
    <t>전략경영본부 청년정책팀</t>
    <phoneticPr fontId="2" type="noConversion"/>
  </si>
  <si>
    <t>한지현</t>
    <phoneticPr fontId="2" type="noConversion"/>
  </si>
  <si>
    <t>2022 청소년-청년 정책 및 사업 홍보 청년정책실 홍보영상 제작</t>
    <phoneticPr fontId="2" type="noConversion"/>
  </si>
  <si>
    <t>수의총액</t>
    <phoneticPr fontId="2" type="noConversion"/>
  </si>
  <si>
    <t>전략경영본부 청년교류팀</t>
    <phoneticPr fontId="2" type="noConversion"/>
  </si>
  <si>
    <t>박지윤</t>
    <phoneticPr fontId="2" type="noConversion"/>
  </si>
  <si>
    <t>031-729-9044</t>
    <phoneticPr fontId="2" type="noConversion"/>
  </si>
  <si>
    <t>본부</t>
    <phoneticPr fontId="2" type="noConversion"/>
  </si>
  <si>
    <t>2022년</t>
    <phoneticPr fontId="2" type="noConversion"/>
  </si>
  <si>
    <t>7월</t>
    <phoneticPr fontId="2" type="noConversion"/>
  </si>
  <si>
    <t>『성남청년 프리인턴십』 네트워킹데이 행사운영</t>
    <phoneticPr fontId="2" type="noConversion"/>
  </si>
  <si>
    <t>수의계약</t>
    <phoneticPr fontId="2" type="noConversion"/>
  </si>
  <si>
    <t>전략경영본부 청년정책팀</t>
    <phoneticPr fontId="2" type="noConversion"/>
  </si>
  <si>
    <t>김보희</t>
    <phoneticPr fontId="2" type="noConversion"/>
  </si>
  <si>
    <t>031-729-9042</t>
    <phoneticPr fontId="2" type="noConversion"/>
  </si>
  <si>
    <t>갭이어 캐쉬플로우 보드게임 프로그램 운영</t>
    <phoneticPr fontId="2" type="noConversion"/>
  </si>
  <si>
    <t>전략경영본부 청년정책팀</t>
    <phoneticPr fontId="2" type="noConversion"/>
  </si>
  <si>
    <t>김호규</t>
    <phoneticPr fontId="2" type="noConversion"/>
  </si>
  <si>
    <t>031-729-9032</t>
    <phoneticPr fontId="2" type="noConversion"/>
  </si>
  <si>
    <t>갭이어 금융 교육 프로그램 운영</t>
    <phoneticPr fontId="2" type="noConversion"/>
  </si>
  <si>
    <t xml:space="preserve">2022년 1차 성남 청소년-청년포럼 </t>
    <phoneticPr fontId="2" type="noConversion"/>
  </si>
  <si>
    <t>031-729-9031</t>
    <phoneticPr fontId="2" type="noConversion"/>
  </si>
  <si>
    <t xml:space="preserve"> 은행동청소년문화의집 열린 플랫폼 조성 공사(건축,기계)</t>
    <phoneticPr fontId="2" type="noConversion"/>
  </si>
  <si>
    <t>건축,기계</t>
    <phoneticPr fontId="2" type="noConversion"/>
  </si>
  <si>
    <t>제한총액</t>
    <phoneticPr fontId="2" type="noConversion"/>
  </si>
  <si>
    <t>312,474,000</t>
    <phoneticPr fontId="2" type="noConversion"/>
  </si>
  <si>
    <t>은행동청소년문화의집</t>
    <phoneticPr fontId="2" type="noConversion"/>
  </si>
  <si>
    <t>031-729-9916</t>
    <phoneticPr fontId="2" type="noConversion"/>
  </si>
  <si>
    <t>은행</t>
    <phoneticPr fontId="2" type="noConversion"/>
  </si>
  <si>
    <t xml:space="preserve"> 은행동청소년문화의집 열린 플랫폼 조성 공사(전기)</t>
    <phoneticPr fontId="2" type="noConversion"/>
  </si>
  <si>
    <t>전기</t>
    <phoneticPr fontId="2" type="noConversion"/>
  </si>
  <si>
    <t>은행동청소년문화의집</t>
    <phoneticPr fontId="2" type="noConversion"/>
  </si>
  <si>
    <t>은행</t>
    <phoneticPr fontId="2" type="noConversion"/>
  </si>
  <si>
    <t>2022년</t>
    <phoneticPr fontId="2" type="noConversion"/>
  </si>
  <si>
    <t>7월</t>
    <phoneticPr fontId="2" type="noConversion"/>
  </si>
  <si>
    <t>2022년도 추가경정예산(안) 설명자료 제작</t>
    <phoneticPr fontId="2" type="noConversion"/>
  </si>
  <si>
    <t>수의총액</t>
    <phoneticPr fontId="2" type="noConversion"/>
  </si>
  <si>
    <t>10절</t>
  </si>
  <si>
    <t>부</t>
  </si>
  <si>
    <t>김민경</t>
  </si>
  <si>
    <t>031-729-9012</t>
  </si>
  <si>
    <t>2022년</t>
    <phoneticPr fontId="2" type="noConversion"/>
  </si>
  <si>
    <t>7월</t>
    <phoneticPr fontId="2" type="noConversion"/>
  </si>
  <si>
    <t>재단 캐릭터 모냐 모리 굿즈 제작</t>
    <phoneticPr fontId="2" type="noConversion"/>
  </si>
  <si>
    <t>수의총액</t>
    <phoneticPr fontId="2" type="noConversion"/>
  </si>
  <si>
    <t>개</t>
    <phoneticPr fontId="2" type="noConversion"/>
  </si>
  <si>
    <t>한기성</t>
    <phoneticPr fontId="2" type="noConversion"/>
  </si>
  <si>
    <t>031-729-9023</t>
    <phoneticPr fontId="2" type="noConversion"/>
  </si>
  <si>
    <t>인형</t>
    <phoneticPr fontId="2" type="noConversion"/>
  </si>
  <si>
    <t>7월</t>
    <phoneticPr fontId="2" type="noConversion"/>
  </si>
  <si>
    <t>홍보물 제작</t>
    <phoneticPr fontId="2" type="noConversion"/>
  </si>
  <si>
    <t>수의총액</t>
    <phoneticPr fontId="2" type="noConversion"/>
  </si>
  <si>
    <t>개</t>
    <phoneticPr fontId="2" type="noConversion"/>
  </si>
  <si>
    <t>한기성</t>
    <phoneticPr fontId="2" type="noConversion"/>
  </si>
  <si>
    <t>031-729-9023</t>
    <phoneticPr fontId="2" type="noConversion"/>
  </si>
  <si>
    <t>만년필</t>
    <phoneticPr fontId="2" type="noConversion"/>
  </si>
  <si>
    <t>전략경영본부 대외협력팀</t>
    <phoneticPr fontId="2" type="noConversion"/>
  </si>
  <si>
    <t>전략경영본부 기획조정팀</t>
    <phoneticPr fontId="2" type="noConversion"/>
  </si>
  <si>
    <t>제13회 성남시청소년창의과학축제 무대 및 부스 운영물품 대여</t>
    <phoneticPr fontId="2" type="noConversion"/>
  </si>
  <si>
    <t>무대 및 텐트 등</t>
    <phoneticPr fontId="2" type="noConversion"/>
  </si>
  <si>
    <t>대</t>
    <phoneticPr fontId="2" type="noConversion"/>
  </si>
  <si>
    <t>이환주</t>
    <phoneticPr fontId="2" type="noConversion"/>
  </si>
  <si>
    <t>031-729-9453</t>
    <phoneticPr fontId="2" type="noConversion"/>
  </si>
  <si>
    <t>4차산업 체험 랩 공간 조성</t>
    <phoneticPr fontId="2" type="noConversion"/>
  </si>
  <si>
    <t>VR레이싱 외 3종</t>
    <phoneticPr fontId="2" type="noConversion"/>
  </si>
  <si>
    <t>세트</t>
    <phoneticPr fontId="2" type="noConversion"/>
  </si>
  <si>
    <t>031-729-9452</t>
    <phoneticPr fontId="2" type="noConversion"/>
  </si>
  <si>
    <t>냉난방기 세척</t>
  </si>
  <si>
    <t>냉난방기 세척</t>
    <phoneticPr fontId="21" type="noConversion"/>
  </si>
  <si>
    <t>갭이어 멘토링(특강)운영 위탁 계약</t>
    <phoneticPr fontId="21" type="noConversion"/>
  </si>
  <si>
    <t>2022.수정청소년수련관 상반기 시설물 정기안전점검 실시</t>
    <phoneticPr fontId="21" type="noConversion"/>
  </si>
  <si>
    <t>부당해고 구제신청 사건 위임 계약</t>
    <phoneticPr fontId="21" type="noConversion"/>
  </si>
  <si>
    <t>2022년 성남시 청소년 행복실태 양적 조사 운영</t>
    <phoneticPr fontId="21" type="noConversion"/>
  </si>
  <si>
    <t>개인성과평가 운영 위탁 용역</t>
    <phoneticPr fontId="21" type="noConversion"/>
  </si>
  <si>
    <t>L3스위치 임대 및 추가 네트워크 관리</t>
    <phoneticPr fontId="21" type="noConversion"/>
  </si>
  <si>
    <t>2022.06.03.</t>
  </si>
  <si>
    <t>깔끔클린</t>
  </si>
  <si>
    <t>깔끔클린</t>
    <phoneticPr fontId="21" type="noConversion"/>
  </si>
  <si>
    <t>2022.06.05.</t>
    <phoneticPr fontId="21" type="noConversion"/>
  </si>
  <si>
    <t>1인수의</t>
    <phoneticPr fontId="2" type="noConversion"/>
  </si>
  <si>
    <t>용역</t>
    <phoneticPr fontId="21" type="noConversion"/>
  </si>
  <si>
    <t>경기도 성남시 수정구 시민로257번길 34-1</t>
  </si>
  <si>
    <t>경기도 성남시 수정구 시민로257번길 34-1</t>
    <phoneticPr fontId="21" type="noConversion"/>
  </si>
  <si>
    <t>2022.06.03.</t>
    <phoneticPr fontId="21" type="noConversion"/>
  </si>
  <si>
    <t>주식회사 호오컨설팅</t>
    <phoneticPr fontId="21" type="noConversion"/>
  </si>
  <si>
    <t>청년정책팀(김호규)</t>
    <phoneticPr fontId="21" type="noConversion"/>
  </si>
  <si>
    <t>1인수의(전자)</t>
    <phoneticPr fontId="2" type="noConversion"/>
  </si>
  <si>
    <t>2022.06.10.</t>
  </si>
  <si>
    <t>2022.06.10.</t>
    <phoneticPr fontId="21" type="noConversion"/>
  </si>
  <si>
    <t>2022.07.09.</t>
  </si>
  <si>
    <t>2022.07.09.</t>
    <phoneticPr fontId="21" type="noConversion"/>
  </si>
  <si>
    <t>2022.07.09.</t>
    <phoneticPr fontId="21" type="noConversion"/>
  </si>
  <si>
    <t>경기도 고양시 일산동구 정발산로24, 3층 티4-311</t>
  </si>
  <si>
    <t>경기도 고양시 일산동구 정발산로24, 3층 티4-311</t>
    <phoneticPr fontId="21" type="noConversion"/>
  </si>
  <si>
    <t>사업지원실(도주성)</t>
    <phoneticPr fontId="21" type="noConversion"/>
  </si>
  <si>
    <t>경기도 성남시 중원구 광명로 115</t>
  </si>
  <si>
    <t>경기도 성남시 중원구 광명로 115</t>
    <phoneticPr fontId="21" type="noConversion"/>
  </si>
  <si>
    <t>시설물안전연구원 주식회사</t>
    <phoneticPr fontId="21" type="noConversion"/>
  </si>
  <si>
    <t>2022.06.14.</t>
  </si>
  <si>
    <t>2022.06.14.</t>
    <phoneticPr fontId="21" type="noConversion"/>
  </si>
  <si>
    <t>2022.06.15.~2022.07.13.</t>
  </si>
  <si>
    <t>2022.06.15.~2022.07.13.</t>
    <phoneticPr fontId="21" type="noConversion"/>
  </si>
  <si>
    <t>2022.07.13.</t>
    <phoneticPr fontId="21" type="noConversion"/>
  </si>
  <si>
    <t>1인수의</t>
    <phoneticPr fontId="21" type="noConversion"/>
  </si>
  <si>
    <t>인력개발팀(박인경)</t>
    <phoneticPr fontId="21" type="noConversion"/>
  </si>
  <si>
    <t>2022.06.17.</t>
  </si>
  <si>
    <t>2022.06.17.</t>
    <phoneticPr fontId="21" type="noConversion"/>
  </si>
  <si>
    <t>2022.06.20.~사건종료시까지</t>
  </si>
  <si>
    <t>2022.06.20.~사건종료시까지</t>
    <phoneticPr fontId="21" type="noConversion"/>
  </si>
  <si>
    <t>-</t>
    <phoneticPr fontId="21" type="noConversion"/>
  </si>
  <si>
    <t>노무법인 로고스</t>
    <phoneticPr fontId="21" type="noConversion"/>
  </si>
  <si>
    <t>서울시 송파구 중대로 144, 3층</t>
  </si>
  <si>
    <t>서울시 송파구 중대로 144, 3층</t>
    <phoneticPr fontId="21" type="noConversion"/>
  </si>
  <si>
    <t>기획조정팀(강주연)</t>
    <phoneticPr fontId="21" type="noConversion"/>
  </si>
  <si>
    <t>경기도 성남시 수정구 창업로54, LH기업성장센터 230호~232호</t>
    <phoneticPr fontId="21" type="noConversion"/>
  </si>
  <si>
    <t>2022.06.23.</t>
  </si>
  <si>
    <t>2022.06.23.</t>
    <phoneticPr fontId="21" type="noConversion"/>
  </si>
  <si>
    <t>2022.06.27.~2022.09.30.</t>
  </si>
  <si>
    <t>2022.06.27.~2022.09.30.</t>
    <phoneticPr fontId="21" type="noConversion"/>
  </si>
  <si>
    <t>-</t>
    <phoneticPr fontId="21" type="noConversion"/>
  </si>
  <si>
    <t>쿤텍 주식회사</t>
    <phoneticPr fontId="21" type="noConversion"/>
  </si>
  <si>
    <t>2022.06.24.</t>
  </si>
  <si>
    <t>2022.06.24.</t>
    <phoneticPr fontId="21" type="noConversion"/>
  </si>
  <si>
    <t>1인수의(전자)</t>
    <phoneticPr fontId="21" type="noConversion"/>
  </si>
  <si>
    <t>서울특별시 강남구 봉은사로 625, 경휘빌딩 4층(삼성동)</t>
  </si>
  <si>
    <t>서울특별시 강남구 봉은사로 625, 경휘빌딩 4층(삼성동)</t>
    <phoneticPr fontId="21" type="noConversion"/>
  </si>
  <si>
    <t>㈜펄슨텔</t>
    <phoneticPr fontId="21" type="noConversion"/>
  </si>
  <si>
    <t>인력개발팀(정현섭)</t>
    <phoneticPr fontId="21" type="noConversion"/>
  </si>
  <si>
    <t>2022.06.27.~2022.07.15.</t>
  </si>
  <si>
    <t>2022.06.27.~2022.07.15.</t>
    <phoneticPr fontId="21" type="noConversion"/>
  </si>
  <si>
    <t>2022.07.15.</t>
    <phoneticPr fontId="21" type="noConversion"/>
  </si>
  <si>
    <t>경영지원팀(서인욱)</t>
    <phoneticPr fontId="21" type="noConversion"/>
  </si>
  <si>
    <t>2022.06.30.</t>
    <phoneticPr fontId="21" type="noConversion"/>
  </si>
  <si>
    <t>서울특별시 영등포구 영신로220, 602, 603호</t>
  </si>
  <si>
    <t>주식회사 미소아이티</t>
    <phoneticPr fontId="21" type="noConversion"/>
  </si>
  <si>
    <t>2022.07.01.~2023.06.30.</t>
  </si>
  <si>
    <t>2022.07.01.~2023.06.30.</t>
    <phoneticPr fontId="21" type="noConversion"/>
  </si>
  <si>
    <t>경영지원팀(강효묵)</t>
    <phoneticPr fontId="21" type="noConversion"/>
  </si>
  <si>
    <t>재단 본부</t>
    <phoneticPr fontId="21" type="noConversion"/>
  </si>
  <si>
    <t>깔끔클린</t>
    <phoneticPr fontId="21" type="noConversion"/>
  </si>
  <si>
    <t>이종욱</t>
    <phoneticPr fontId="21" type="noConversion"/>
  </si>
  <si>
    <t>갭이어 멘토링(특강)운영 위탁 계약</t>
    <phoneticPr fontId="21" type="noConversion"/>
  </si>
  <si>
    <t>주식회사 호오컨설팅</t>
    <phoneticPr fontId="21" type="noConversion"/>
  </si>
  <si>
    <t>김대성</t>
    <phoneticPr fontId="21" type="noConversion"/>
  </si>
  <si>
    <t>전략경영본부</t>
    <phoneticPr fontId="21" type="noConversion"/>
  </si>
  <si>
    <t>중원청소년수련관</t>
    <phoneticPr fontId="21" type="noConversion"/>
  </si>
  <si>
    <t>시설물안전연구원 주식회사</t>
    <phoneticPr fontId="21" type="noConversion"/>
  </si>
  <si>
    <t>최명란</t>
    <phoneticPr fontId="21" type="noConversion"/>
  </si>
  <si>
    <t>최두만</t>
    <phoneticPr fontId="21" type="noConversion"/>
  </si>
  <si>
    <t>방혁준</t>
    <phoneticPr fontId="21" type="noConversion"/>
  </si>
  <si>
    <t>이우종</t>
    <phoneticPr fontId="21" type="noConversion"/>
  </si>
  <si>
    <t>김재욱</t>
    <phoneticPr fontId="21" type="noConversion"/>
  </si>
  <si>
    <t>수정청소년수련관</t>
    <phoneticPr fontId="21" type="noConversion"/>
  </si>
  <si>
    <t>노무법인 로고스</t>
    <phoneticPr fontId="21" type="noConversion"/>
  </si>
  <si>
    <t>2022년 성남시 청소년 행복실태 양적 조사 운영</t>
    <phoneticPr fontId="21" type="noConversion"/>
  </si>
  <si>
    <t>쿤텍 주식회사</t>
    <phoneticPr fontId="21" type="noConversion"/>
  </si>
  <si>
    <t>경기도 성남시 수정구 창업로54, LH기업성장센터 230호~232호</t>
    <phoneticPr fontId="21" type="noConversion"/>
  </si>
  <si>
    <t>㈜펄슨텔</t>
    <phoneticPr fontId="21" type="noConversion"/>
  </si>
  <si>
    <t>2022.06.30.</t>
    <phoneticPr fontId="21" type="noConversion"/>
  </si>
  <si>
    <t>서울특별시 영등포구 영신로220, 602, 603호</t>
    <phoneticPr fontId="21" type="noConversion"/>
  </si>
  <si>
    <t>06.05.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</si>
</sst>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  <numFmt numFmtId="186" formatCode="0_);[Red]\(0\)"/>
  </numFmts>
  <fonts count="3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0"/>
      <color theme="0" tint="-0.249977111117893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772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6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1" fillId="0" borderId="0" xfId="0" applyNumberFormat="1" applyFont="1" applyFill="1" applyBorder="1" applyAlignment="1" applyProtection="1">
      <alignment horizontal="centerContinuous" vertical="center"/>
    </xf>
    <xf numFmtId="0" fontId="13" fillId="0" borderId="0" xfId="0" applyFont="1" applyBorder="1" applyAlignment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 applyProtection="1">
      <alignment horizontal="center" vertical="center" shrinkToFit="1"/>
    </xf>
    <xf numFmtId="177" fontId="5" fillId="0" borderId="24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9" xfId="0" applyNumberFormat="1" applyFont="1" applyFill="1" applyBorder="1" applyAlignment="1">
      <alignment horizontal="left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3" fillId="0" borderId="0" xfId="0" applyNumberFormat="1" applyFont="1" applyFill="1" applyBorder="1" applyAlignment="1" applyProtection="1">
      <alignment horizontal="centerContinuous" vertical="center"/>
    </xf>
    <xf numFmtId="0" fontId="25" fillId="0" borderId="1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22" fillId="0" borderId="0" xfId="0" applyFont="1" applyFill="1"/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29" xfId="0" applyNumberFormat="1" applyFont="1" applyFill="1" applyBorder="1" applyAlignment="1">
      <alignment horizontal="center" vertical="center" shrinkToFit="1"/>
    </xf>
    <xf numFmtId="181" fontId="5" fillId="0" borderId="24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18" fillId="4" borderId="2" xfId="0" applyNumberFormat="1" applyFont="1" applyFill="1" applyBorder="1" applyAlignment="1" applyProtection="1">
      <alignment horizontal="center" vertical="center" shrinkToFit="1"/>
    </xf>
    <xf numFmtId="177" fontId="18" fillId="0" borderId="2" xfId="0" quotePrefix="1" applyNumberFormat="1" applyFont="1" applyFill="1" applyBorder="1" applyAlignment="1">
      <alignment horizontal="left" vertical="center" shrinkToFit="1"/>
    </xf>
    <xf numFmtId="177" fontId="18" fillId="0" borderId="2" xfId="0" applyNumberFormat="1" applyFont="1" applyFill="1" applyBorder="1" applyAlignment="1">
      <alignment horizontal="left" vertical="center" shrinkToFit="1"/>
    </xf>
    <xf numFmtId="41" fontId="18" fillId="0" borderId="2" xfId="1" quotePrefix="1" applyFont="1" applyBorder="1" applyAlignment="1">
      <alignment vertical="center" shrinkToFit="1"/>
    </xf>
    <xf numFmtId="181" fontId="18" fillId="0" borderId="2" xfId="2" applyNumberFormat="1" applyFont="1" applyBorder="1" applyAlignment="1">
      <alignment horizontal="center" vertical="center" shrinkToFit="1"/>
    </xf>
    <xf numFmtId="181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8" fillId="0" borderId="2" xfId="1" applyFont="1" applyFill="1" applyBorder="1" applyAlignment="1" applyProtection="1">
      <alignment horizontal="right" vertical="center" shrinkToFit="1"/>
    </xf>
    <xf numFmtId="41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1" fontId="18" fillId="0" borderId="2" xfId="1" applyFont="1" applyFill="1" applyBorder="1" applyAlignment="1">
      <alignment horizontal="right" vertical="center" shrinkToFit="1"/>
    </xf>
    <xf numFmtId="41" fontId="18" fillId="0" borderId="2" xfId="1" quotePrefix="1" applyFont="1" applyFill="1" applyBorder="1" applyAlignment="1" applyProtection="1">
      <alignment horizontal="right" vertical="center" shrinkToFi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81" fontId="18" fillId="0" borderId="2" xfId="0" quotePrefix="1" applyNumberFormat="1" applyFont="1" applyBorder="1" applyAlignment="1">
      <alignment horizontal="center" vertical="center" shrinkToFit="1"/>
    </xf>
    <xf numFmtId="181" fontId="18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Continuous" vertical="center"/>
    </xf>
    <xf numFmtId="0" fontId="23" fillId="0" borderId="0" xfId="0" applyNumberFormat="1" applyFont="1" applyBorder="1" applyAlignment="1">
      <alignment horizontal="centerContinuous" vertical="center"/>
    </xf>
    <xf numFmtId="0" fontId="22" fillId="0" borderId="0" xfId="0" applyFont="1"/>
    <xf numFmtId="0" fontId="25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5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18" fillId="0" borderId="2" xfId="0" quotePrefix="1" applyNumberFormat="1" applyFont="1" applyBorder="1" applyAlignment="1">
      <alignment horizontal="left" vertical="center" shrinkToFit="1"/>
    </xf>
    <xf numFmtId="0" fontId="18" fillId="0" borderId="2" xfId="0" quotePrefix="1" applyNumberFormat="1" applyFont="1" applyFill="1" applyBorder="1" applyAlignment="1">
      <alignment horizontal="left" vertical="center" shrinkToFit="1"/>
    </xf>
    <xf numFmtId="41" fontId="18" fillId="0" borderId="2" xfId="1" quotePrefix="1" applyFont="1" applyFill="1" applyBorder="1" applyAlignment="1">
      <alignment vertical="center" shrinkToFit="1"/>
    </xf>
    <xf numFmtId="181" fontId="18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38" fontId="5" fillId="0" borderId="2" xfId="2" applyNumberFormat="1" applyFont="1" applyFill="1" applyBorder="1" applyAlignment="1">
      <alignment horizontal="center" vertical="center" shrinkToFit="1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5" fillId="0" borderId="29" xfId="0" quotePrefix="1" applyNumberFormat="1" applyFont="1" applyFill="1" applyBorder="1" applyAlignment="1">
      <alignment horizontal="left" vertical="center" shrinkToFit="1"/>
    </xf>
    <xf numFmtId="41" fontId="5" fillId="0" borderId="29" xfId="1" quotePrefix="1" applyFont="1" applyFill="1" applyBorder="1" applyAlignment="1">
      <alignment vertical="center" shrinkToFit="1"/>
    </xf>
    <xf numFmtId="181" fontId="5" fillId="0" borderId="29" xfId="2" applyNumberFormat="1" applyFont="1" applyFill="1" applyBorder="1" applyAlignment="1">
      <alignment horizontal="center" vertical="center" shrinkToFit="1"/>
    </xf>
    <xf numFmtId="181" fontId="5" fillId="0" borderId="29" xfId="0" quotePrefix="1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1" fontId="18" fillId="0" borderId="2" xfId="2" applyNumberFormat="1" applyFont="1" applyFill="1" applyBorder="1" applyAlignment="1">
      <alignment horizontal="center" vertical="center" shrinkToFit="1"/>
    </xf>
    <xf numFmtId="181" fontId="18" fillId="0" borderId="2" xfId="0" quotePrefix="1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24" xfId="0" quotePrefix="1" applyNumberFormat="1" applyFont="1" applyFill="1" applyBorder="1" applyAlignment="1">
      <alignment horizontal="left" vertical="center" shrinkToFit="1"/>
    </xf>
    <xf numFmtId="177" fontId="18" fillId="0" borderId="24" xfId="0" applyNumberFormat="1" applyFont="1" applyFill="1" applyBorder="1" applyAlignment="1">
      <alignment horizontal="left" vertical="center" shrinkToFit="1"/>
    </xf>
    <xf numFmtId="41" fontId="18" fillId="0" borderId="24" xfId="1" quotePrefix="1" applyFont="1" applyFill="1" applyBorder="1" applyAlignment="1">
      <alignment vertical="center" shrinkToFit="1"/>
    </xf>
    <xf numFmtId="181" fontId="18" fillId="0" borderId="24" xfId="2" applyNumberFormat="1" applyFont="1" applyFill="1" applyBorder="1" applyAlignment="1">
      <alignment horizontal="center" vertical="center" shrinkToFit="1"/>
    </xf>
    <xf numFmtId="181" fontId="18" fillId="0" borderId="24" xfId="0" quotePrefix="1" applyNumberFormat="1" applyFont="1" applyFill="1" applyBorder="1" applyAlignment="1">
      <alignment horizontal="center" vertical="center" shrinkToFit="1"/>
    </xf>
    <xf numFmtId="181" fontId="18" fillId="0" borderId="24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5" fillId="0" borderId="24" xfId="0" quotePrefix="1" applyNumberFormat="1" applyFont="1" applyFill="1" applyBorder="1" applyAlignment="1">
      <alignment horizontal="left" vertical="center" shrinkToFit="1"/>
    </xf>
    <xf numFmtId="41" fontId="5" fillId="0" borderId="24" xfId="1" quotePrefix="1" applyFont="1" applyFill="1" applyBorder="1" applyAlignment="1">
      <alignment vertical="center" shrinkToFit="1"/>
    </xf>
    <xf numFmtId="181" fontId="5" fillId="0" borderId="24" xfId="2" applyNumberFormat="1" applyFont="1" applyFill="1" applyBorder="1" applyAlignment="1">
      <alignment horizontal="center" vertical="center" shrinkToFit="1"/>
    </xf>
    <xf numFmtId="181" fontId="5" fillId="0" borderId="24" xfId="0" quotePrefix="1" applyNumberFormat="1" applyFont="1" applyFill="1" applyBorder="1" applyAlignment="1">
      <alignment horizontal="center" vertical="center" shrinkToFit="1"/>
    </xf>
    <xf numFmtId="181" fontId="18" fillId="0" borderId="2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 shrinkToFit="1"/>
    </xf>
    <xf numFmtId="10" fontId="17" fillId="0" borderId="7" xfId="0" applyNumberFormat="1" applyFont="1" applyBorder="1" applyAlignment="1">
      <alignment horizontal="center" vertical="center" shrinkToFit="1"/>
    </xf>
    <xf numFmtId="181" fontId="17" fillId="0" borderId="7" xfId="0" applyNumberFormat="1" applyFont="1" applyBorder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5" fillId="0" borderId="2" xfId="1" applyNumberFormat="1" applyFont="1" applyFill="1" applyBorder="1" applyAlignment="1" applyProtection="1">
      <alignment horizontal="right" vertical="center" shrinkToFit="1"/>
    </xf>
    <xf numFmtId="176" fontId="5" fillId="0" borderId="2" xfId="1" quotePrefix="1" applyNumberFormat="1" applyFont="1" applyFill="1" applyBorder="1" applyAlignment="1" applyProtection="1">
      <alignment horizontal="right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176" fontId="18" fillId="0" borderId="2" xfId="1" applyNumberFormat="1" applyFont="1" applyFill="1" applyBorder="1" applyAlignment="1" applyProtection="1">
      <alignment horizontal="right" vertical="center" shrinkToFit="1"/>
    </xf>
    <xf numFmtId="176" fontId="18" fillId="0" borderId="2" xfId="1" quotePrefix="1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41" fontId="6" fillId="0" borderId="2" xfId="0" applyNumberFormat="1" applyFont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Continuous" vertical="center" shrinkToFit="1"/>
    </xf>
    <xf numFmtId="0" fontId="24" fillId="0" borderId="0" xfId="0" applyFont="1" applyAlignment="1">
      <alignment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center" vertical="center" shrinkToFit="1"/>
    </xf>
    <xf numFmtId="0" fontId="25" fillId="0" borderId="1" xfId="0" applyNumberFormat="1" applyFont="1" applyFill="1" applyBorder="1" applyAlignment="1" applyProtection="1">
      <alignment horizontal="right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wrapText="1" shrinkToFit="1"/>
    </xf>
    <xf numFmtId="183" fontId="5" fillId="0" borderId="30" xfId="0" applyNumberFormat="1" applyFont="1" applyBorder="1" applyAlignment="1">
      <alignment horizontal="center" vertical="center" shrinkToFit="1"/>
    </xf>
    <xf numFmtId="183" fontId="5" fillId="0" borderId="37" xfId="0" applyNumberFormat="1" applyFont="1" applyBorder="1" applyAlignment="1">
      <alignment horizontal="center" vertical="center" shrinkToFit="1"/>
    </xf>
    <xf numFmtId="182" fontId="5" fillId="0" borderId="38" xfId="0" applyNumberFormat="1" applyFont="1" applyFill="1" applyBorder="1" applyAlignment="1">
      <alignment horizontal="center" vertical="center" shrinkToFit="1"/>
    </xf>
    <xf numFmtId="0" fontId="5" fillId="0" borderId="38" xfId="0" quotePrefix="1" applyNumberFormat="1" applyFont="1" applyBorder="1" applyAlignment="1">
      <alignment horizontal="left" vertical="center" shrinkToFit="1"/>
    </xf>
    <xf numFmtId="0" fontId="5" fillId="0" borderId="38" xfId="0" quotePrefix="1" applyFont="1" applyFill="1" applyBorder="1" applyAlignment="1">
      <alignment horizontal="center" vertical="center" shrinkToFit="1"/>
    </xf>
    <xf numFmtId="176" fontId="5" fillId="0" borderId="38" xfId="1" applyNumberFormat="1" applyFont="1" applyFill="1" applyBorder="1" applyAlignment="1">
      <alignment horizontal="right" vertical="center" shrinkToFit="1"/>
    </xf>
    <xf numFmtId="0" fontId="5" fillId="4" borderId="38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shrinkToFit="1"/>
    </xf>
    <xf numFmtId="183" fontId="5" fillId="0" borderId="37" xfId="0" applyNumberFormat="1" applyFont="1" applyFill="1" applyBorder="1" applyAlignment="1">
      <alignment horizontal="center" vertical="center" shrinkToFit="1"/>
    </xf>
    <xf numFmtId="182" fontId="5" fillId="4" borderId="38" xfId="0" applyNumberFormat="1" applyFont="1" applyFill="1" applyBorder="1" applyAlignment="1">
      <alignment horizontal="center" vertical="center" shrinkToFit="1"/>
    </xf>
    <xf numFmtId="0" fontId="5" fillId="4" borderId="38" xfId="0" quotePrefix="1" applyNumberFormat="1" applyFont="1" applyFill="1" applyBorder="1" applyAlignment="1">
      <alignment horizontal="left" vertical="center" shrinkToFit="1"/>
    </xf>
    <xf numFmtId="38" fontId="5" fillId="4" borderId="38" xfId="2" applyNumberFormat="1" applyFont="1" applyFill="1" applyBorder="1" applyAlignment="1">
      <alignment horizontal="center" vertical="center" shrinkToFit="1"/>
    </xf>
    <xf numFmtId="0" fontId="5" fillId="4" borderId="38" xfId="0" quotePrefix="1" applyFont="1" applyFill="1" applyBorder="1" applyAlignment="1">
      <alignment horizontal="center" vertical="center" shrinkToFit="1"/>
    </xf>
    <xf numFmtId="41" fontId="5" fillId="4" borderId="38" xfId="178" applyFont="1" applyFill="1" applyBorder="1" applyAlignment="1">
      <alignment horizontal="center" vertical="center" shrinkToFit="1"/>
    </xf>
    <xf numFmtId="0" fontId="5" fillId="4" borderId="39" xfId="0" applyFont="1" applyFill="1" applyBorder="1" applyAlignment="1">
      <alignment horizontal="center" vertical="center" shrinkToFit="1"/>
    </xf>
    <xf numFmtId="41" fontId="5" fillId="0" borderId="2" xfId="1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41" fontId="5" fillId="0" borderId="30" xfId="1" applyFont="1" applyFill="1" applyBorder="1" applyAlignment="1" applyProtection="1">
      <alignment horizontal="center" vertical="center" shrinkToFit="1"/>
    </xf>
    <xf numFmtId="41" fontId="18" fillId="0" borderId="31" xfId="1" applyFont="1" applyFill="1" applyBorder="1" applyAlignment="1" applyProtection="1">
      <alignment horizontal="center" vertical="center" shrinkToFit="1"/>
    </xf>
    <xf numFmtId="41" fontId="6" fillId="0" borderId="31" xfId="1" applyFont="1" applyFill="1" applyBorder="1" applyAlignment="1" applyProtection="1">
      <alignment horizontal="center" vertical="center" shrinkToFit="1"/>
    </xf>
    <xf numFmtId="41" fontId="6" fillId="0" borderId="37" xfId="1" applyFont="1" applyFill="1" applyBorder="1" applyAlignment="1" applyProtection="1">
      <alignment horizontal="center" vertical="center" shrinkToFit="1"/>
    </xf>
    <xf numFmtId="0" fontId="6" fillId="0" borderId="38" xfId="1" applyNumberFormat="1" applyFont="1" applyFill="1" applyBorder="1" applyAlignment="1" applyProtection="1">
      <alignment horizontal="left" vertical="center" shrinkToFit="1"/>
    </xf>
    <xf numFmtId="0" fontId="6" fillId="0" borderId="38" xfId="1" applyNumberFormat="1" applyFont="1" applyFill="1" applyBorder="1" applyAlignment="1" applyProtection="1">
      <alignment horizontal="center" vertical="center" shrinkToFit="1"/>
    </xf>
    <xf numFmtId="181" fontId="6" fillId="0" borderId="38" xfId="1" quotePrefix="1" applyNumberFormat="1" applyFont="1" applyFill="1" applyBorder="1" applyAlignment="1" applyProtection="1">
      <alignment horizontal="center" vertical="center" shrinkToFit="1"/>
    </xf>
    <xf numFmtId="41" fontId="6" fillId="0" borderId="38" xfId="1" applyFont="1" applyFill="1" applyBorder="1" applyAlignment="1" applyProtection="1">
      <alignment horizontal="center" vertical="center" shrinkToFit="1"/>
    </xf>
    <xf numFmtId="41" fontId="6" fillId="0" borderId="39" xfId="1" applyFont="1" applyFill="1" applyBorder="1" applyAlignment="1" applyProtection="1">
      <alignment horizontal="center" vertical="center" shrinkToFit="1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0" fontId="24" fillId="0" borderId="0" xfId="0" applyFont="1"/>
    <xf numFmtId="0" fontId="13" fillId="0" borderId="1" xfId="0" applyNumberFormat="1" applyFont="1" applyFill="1" applyBorder="1" applyAlignment="1" applyProtection="1">
      <alignment vertical="center"/>
    </xf>
    <xf numFmtId="0" fontId="5" fillId="0" borderId="0" xfId="0" applyFont="1"/>
    <xf numFmtId="178" fontId="5" fillId="2" borderId="2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0" fontId="5" fillId="0" borderId="0" xfId="0" applyNumberFormat="1" applyFont="1" applyFill="1" applyBorder="1" applyAlignment="1" applyProtection="1"/>
    <xf numFmtId="176" fontId="5" fillId="0" borderId="3" xfId="1" applyNumberFormat="1" applyFont="1" applyBorder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vertical="center" shrinkToFit="1"/>
    </xf>
    <xf numFmtId="41" fontId="25" fillId="0" borderId="0" xfId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>
      <alignment horizontal="right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28" fillId="0" borderId="31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/>
    </xf>
    <xf numFmtId="41" fontId="6" fillId="4" borderId="24" xfId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186" fontId="25" fillId="0" borderId="32" xfId="0" applyNumberFormat="1" applyFont="1" applyFill="1" applyBorder="1" applyAlignment="1">
      <alignment horizontal="center" vertical="center" shrinkToFit="1"/>
    </xf>
    <xf numFmtId="182" fontId="25" fillId="0" borderId="24" xfId="0" applyNumberFormat="1" applyFont="1" applyFill="1" applyBorder="1" applyAlignment="1">
      <alignment horizontal="center" vertical="center" shrinkToFit="1"/>
    </xf>
    <xf numFmtId="0" fontId="25" fillId="0" borderId="24" xfId="0" applyNumberFormat="1" applyFont="1" applyBorder="1" applyAlignment="1">
      <alignment horizontal="left" vertical="center" shrinkToFit="1"/>
    </xf>
    <xf numFmtId="0" fontId="25" fillId="4" borderId="24" xfId="0" applyFont="1" applyFill="1" applyBorder="1" applyAlignment="1">
      <alignment horizontal="center" vertical="center" shrinkToFit="1"/>
    </xf>
    <xf numFmtId="38" fontId="25" fillId="4" borderId="24" xfId="2" applyNumberFormat="1" applyFont="1" applyFill="1" applyBorder="1" applyAlignment="1">
      <alignment horizontal="center" vertical="center" shrinkToFit="1"/>
    </xf>
    <xf numFmtId="41" fontId="25" fillId="4" borderId="24" xfId="1" quotePrefix="1" applyFont="1" applyFill="1" applyBorder="1" applyAlignment="1">
      <alignment horizontal="center" vertical="center" shrinkToFit="1"/>
    </xf>
    <xf numFmtId="177" fontId="25" fillId="4" borderId="24" xfId="1" applyNumberFormat="1" applyFont="1" applyFill="1" applyBorder="1" applyAlignment="1">
      <alignment horizontal="center" vertical="center" shrinkToFit="1"/>
    </xf>
    <xf numFmtId="41" fontId="25" fillId="4" borderId="33" xfId="178" applyFont="1" applyFill="1" applyBorder="1" applyAlignment="1">
      <alignment horizontal="center" vertical="center" shrinkToFit="1"/>
    </xf>
    <xf numFmtId="183" fontId="25" fillId="0" borderId="30" xfId="0" applyNumberFormat="1" applyFont="1" applyFill="1" applyBorder="1" applyAlignment="1">
      <alignment horizontal="center" vertical="center" shrinkToFit="1"/>
    </xf>
    <xf numFmtId="182" fontId="25" fillId="0" borderId="2" xfId="0" applyNumberFormat="1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38" fontId="25" fillId="4" borderId="2" xfId="2" applyNumberFormat="1" applyFont="1" applyFill="1" applyBorder="1" applyAlignment="1">
      <alignment horizontal="center" vertical="center" shrinkToFit="1"/>
    </xf>
    <xf numFmtId="41" fontId="25" fillId="4" borderId="2" xfId="1" quotePrefix="1" applyFont="1" applyFill="1" applyBorder="1" applyAlignment="1">
      <alignment horizontal="center" vertical="center" shrinkToFit="1"/>
    </xf>
    <xf numFmtId="41" fontId="25" fillId="4" borderId="2" xfId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 shrinkToFit="1"/>
    </xf>
    <xf numFmtId="182" fontId="6" fillId="4" borderId="44" xfId="0" applyNumberFormat="1" applyFont="1" applyFill="1" applyBorder="1" applyAlignment="1">
      <alignment horizontal="center" vertical="center" shrinkToFit="1"/>
    </xf>
    <xf numFmtId="0" fontId="6" fillId="4" borderId="44" xfId="0" applyFont="1" applyFill="1" applyBorder="1" applyAlignment="1">
      <alignment horizontal="center" vertical="center" shrinkToFit="1"/>
    </xf>
    <xf numFmtId="38" fontId="6" fillId="4" borderId="44" xfId="5769" applyNumberFormat="1" applyFont="1" applyFill="1" applyBorder="1" applyAlignment="1">
      <alignment horizontal="center" vertical="center" shrinkToFit="1"/>
    </xf>
    <xf numFmtId="0" fontId="6" fillId="4" borderId="44" xfId="0" quotePrefix="1" applyFont="1" applyFill="1" applyBorder="1" applyAlignment="1">
      <alignment horizontal="center" vertical="center" shrinkToFit="1"/>
    </xf>
    <xf numFmtId="41" fontId="6" fillId="4" borderId="44" xfId="5767" applyFont="1" applyFill="1" applyBorder="1" applyAlignment="1">
      <alignment horizontal="center" vertical="center" shrinkToFit="1"/>
    </xf>
    <xf numFmtId="0" fontId="6" fillId="4" borderId="45" xfId="0" applyFont="1" applyFill="1" applyBorder="1" applyAlignment="1">
      <alignment horizontal="center" vertical="center" shrinkToFit="1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3" fontId="5" fillId="4" borderId="2" xfId="0" quotePrefix="1" applyNumberFormat="1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77" fontId="17" fillId="0" borderId="14" xfId="0" applyNumberFormat="1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80" fontId="5" fillId="0" borderId="8" xfId="0" applyNumberFormat="1" applyFont="1" applyBorder="1" applyAlignment="1">
      <alignment horizontal="center" vertical="center" shrinkToFit="1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6" fillId="4" borderId="23" xfId="0" quotePrefix="1" applyNumberFormat="1" applyFont="1" applyFill="1" applyBorder="1" applyAlignment="1">
      <alignment vertical="center" shrinkToFit="1"/>
    </xf>
    <xf numFmtId="0" fontId="5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2" xfId="0" applyNumberFormat="1" applyFont="1" applyBorder="1" applyAlignment="1">
      <alignment vertical="center" shrinkToFit="1"/>
    </xf>
    <xf numFmtId="38" fontId="5" fillId="4" borderId="2" xfId="5769" applyNumberFormat="1" applyFont="1" applyFill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shrinkToFit="1"/>
    </xf>
    <xf numFmtId="3" fontId="17" fillId="0" borderId="8" xfId="0" applyNumberFormat="1" applyFont="1" applyBorder="1" applyAlignment="1">
      <alignment horizontal="center" vertical="center" shrinkToFit="1"/>
    </xf>
    <xf numFmtId="181" fontId="17" fillId="0" borderId="8" xfId="0" applyNumberFormat="1" applyFont="1" applyBorder="1" applyAlignment="1">
      <alignment horizontal="center" vertical="center" shrinkToFit="1"/>
    </xf>
    <xf numFmtId="14" fontId="17" fillId="0" borderId="8" xfId="0" applyNumberFormat="1" applyFont="1" applyBorder="1" applyAlignment="1">
      <alignment horizontal="center" vertical="center" shrinkToFit="1"/>
    </xf>
    <xf numFmtId="177" fontId="17" fillId="0" borderId="8" xfId="0" applyNumberFormat="1" applyFont="1" applyBorder="1" applyAlignment="1">
      <alignment horizontal="center" vertical="center" shrinkToFit="1"/>
    </xf>
    <xf numFmtId="0" fontId="29" fillId="0" borderId="47" xfId="0" applyFont="1" applyBorder="1" applyAlignment="1">
      <alignment vertical="center" shrinkToFit="1"/>
    </xf>
    <xf numFmtId="177" fontId="17" fillId="0" borderId="10" xfId="0" applyNumberFormat="1" applyFont="1" applyBorder="1" applyAlignment="1">
      <alignment horizontal="center" vertical="center" shrinkToFit="1"/>
    </xf>
    <xf numFmtId="14" fontId="17" fillId="0" borderId="8" xfId="0" quotePrefix="1" applyNumberFormat="1" applyFont="1" applyBorder="1" applyAlignment="1">
      <alignment horizontal="center" vertical="center" shrinkToFit="1"/>
    </xf>
    <xf numFmtId="177" fontId="17" fillId="0" borderId="48" xfId="0" applyNumberFormat="1" applyFont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/>
    </xf>
    <xf numFmtId="181" fontId="18" fillId="0" borderId="22" xfId="0" applyNumberFormat="1" applyFont="1" applyFill="1" applyBorder="1" applyAlignment="1" applyProtection="1">
      <alignment horizontal="center" vertical="center" shrinkToFit="1"/>
    </xf>
    <xf numFmtId="181" fontId="5" fillId="0" borderId="22" xfId="0" applyNumberFormat="1" applyFont="1" applyFill="1" applyBorder="1" applyAlignment="1" applyProtection="1">
      <alignment horizontal="center" vertical="center" shrinkToFi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right" vertical="center" wrapText="1"/>
    </xf>
  </cellXfs>
  <cellStyles count="5772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5770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21 3" xfId="577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18" xfId="5769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/>
  </sheetViews>
  <sheetFormatPr defaultRowHeight="13.5" x14ac:dyDescent="0.15"/>
  <cols>
    <col min="1" max="2" width="8.88671875" style="117"/>
    <col min="3" max="3" width="35.21875" style="117" bestFit="1" customWidth="1"/>
    <col min="4" max="4" width="8.88671875" style="117"/>
    <col min="5" max="5" width="30.5546875" style="117" customWidth="1"/>
    <col min="6" max="7" width="8.88671875" style="117"/>
    <col min="8" max="8" width="10.109375" style="117" bestFit="1" customWidth="1"/>
    <col min="9" max="9" width="18.88671875" style="117" bestFit="1" customWidth="1"/>
    <col min="10" max="10" width="8.88671875" style="117"/>
    <col min="11" max="11" width="10" style="117" customWidth="1"/>
    <col min="12" max="16384" width="8.88671875" style="117"/>
  </cols>
  <sheetData>
    <row r="1" spans="1:12" ht="36" customHeight="1" x14ac:dyDescent="0.15">
      <c r="A1" s="115" t="s">
        <v>54</v>
      </c>
      <c r="B1" s="115"/>
      <c r="C1" s="116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5.5" customHeight="1" thickBot="1" x14ac:dyDescent="0.2">
      <c r="A2" s="44" t="s">
        <v>91</v>
      </c>
      <c r="B2" s="118"/>
      <c r="C2" s="119"/>
      <c r="D2" s="120"/>
      <c r="E2" s="120"/>
      <c r="F2" s="120"/>
      <c r="G2" s="120"/>
      <c r="H2" s="120"/>
      <c r="I2" s="120"/>
      <c r="J2" s="120"/>
      <c r="K2" s="120"/>
      <c r="L2" s="201" t="s">
        <v>83</v>
      </c>
    </row>
    <row r="3" spans="1:12" ht="35.25" customHeight="1" thickBot="1" x14ac:dyDescent="0.2">
      <c r="A3" s="218" t="s">
        <v>55</v>
      </c>
      <c r="B3" s="219" t="s">
        <v>40</v>
      </c>
      <c r="C3" s="220" t="s">
        <v>56</v>
      </c>
      <c r="D3" s="221" t="s">
        <v>95</v>
      </c>
      <c r="E3" s="219" t="s">
        <v>57</v>
      </c>
      <c r="F3" s="219" t="s">
        <v>58</v>
      </c>
      <c r="G3" s="219" t="s">
        <v>59</v>
      </c>
      <c r="H3" s="219" t="s">
        <v>94</v>
      </c>
      <c r="I3" s="219" t="s">
        <v>41</v>
      </c>
      <c r="J3" s="219" t="s">
        <v>60</v>
      </c>
      <c r="K3" s="219" t="s">
        <v>61</v>
      </c>
      <c r="L3" s="222" t="s">
        <v>1</v>
      </c>
    </row>
    <row r="4" spans="1:12" s="20" customFormat="1" ht="24" customHeight="1" thickTop="1" x14ac:dyDescent="0.25">
      <c r="A4" s="293" t="s">
        <v>207</v>
      </c>
      <c r="B4" s="294" t="s">
        <v>208</v>
      </c>
      <c r="C4" s="345" t="s">
        <v>209</v>
      </c>
      <c r="D4" s="295" t="s">
        <v>210</v>
      </c>
      <c r="E4" s="296" t="s">
        <v>211</v>
      </c>
      <c r="F4" s="297">
        <v>150</v>
      </c>
      <c r="G4" s="295" t="s">
        <v>212</v>
      </c>
      <c r="H4" s="298">
        <v>1800000</v>
      </c>
      <c r="I4" s="295" t="s">
        <v>231</v>
      </c>
      <c r="J4" s="295" t="s">
        <v>213</v>
      </c>
      <c r="K4" s="295" t="s">
        <v>214</v>
      </c>
      <c r="L4" s="299"/>
    </row>
    <row r="5" spans="1:12" s="20" customFormat="1" ht="24" customHeight="1" x14ac:dyDescent="0.25">
      <c r="A5" s="301" t="s">
        <v>215</v>
      </c>
      <c r="B5" s="70" t="s">
        <v>216</v>
      </c>
      <c r="C5" s="346" t="s">
        <v>217</v>
      </c>
      <c r="D5" s="17" t="s">
        <v>218</v>
      </c>
      <c r="E5" s="300"/>
      <c r="F5" s="302">
        <v>2800</v>
      </c>
      <c r="G5" s="17" t="s">
        <v>219</v>
      </c>
      <c r="H5" s="270">
        <v>18200000</v>
      </c>
      <c r="I5" s="17" t="s">
        <v>230</v>
      </c>
      <c r="J5" s="17" t="s">
        <v>220</v>
      </c>
      <c r="K5" s="17" t="s">
        <v>221</v>
      </c>
      <c r="L5" s="224" t="s">
        <v>222</v>
      </c>
    </row>
    <row r="6" spans="1:12" s="20" customFormat="1" ht="24" customHeight="1" x14ac:dyDescent="0.25">
      <c r="A6" s="168">
        <v>2022</v>
      </c>
      <c r="B6" s="70" t="s">
        <v>223</v>
      </c>
      <c r="C6" s="346" t="s">
        <v>224</v>
      </c>
      <c r="D6" s="17" t="s">
        <v>225</v>
      </c>
      <c r="E6" s="292"/>
      <c r="F6" s="18">
        <v>30</v>
      </c>
      <c r="G6" s="17" t="s">
        <v>226</v>
      </c>
      <c r="H6" s="19">
        <v>1000000</v>
      </c>
      <c r="I6" s="17" t="s">
        <v>230</v>
      </c>
      <c r="J6" s="17" t="s">
        <v>227</v>
      </c>
      <c r="K6" s="17" t="s">
        <v>228</v>
      </c>
      <c r="L6" s="224" t="s">
        <v>229</v>
      </c>
    </row>
    <row r="7" spans="1:12" s="20" customFormat="1" ht="24" customHeight="1" x14ac:dyDescent="0.25">
      <c r="A7" s="301" t="s">
        <v>136</v>
      </c>
      <c r="B7" s="70" t="s">
        <v>171</v>
      </c>
      <c r="C7" s="348" t="s">
        <v>232</v>
      </c>
      <c r="D7" s="17" t="s">
        <v>138</v>
      </c>
      <c r="E7" s="349" t="s">
        <v>233</v>
      </c>
      <c r="F7" s="18">
        <v>100</v>
      </c>
      <c r="G7" s="17" t="s">
        <v>234</v>
      </c>
      <c r="H7" s="270">
        <v>27000</v>
      </c>
      <c r="I7" s="17" t="s">
        <v>172</v>
      </c>
      <c r="J7" s="17" t="s">
        <v>235</v>
      </c>
      <c r="K7" s="17" t="s">
        <v>236</v>
      </c>
      <c r="L7" s="224"/>
    </row>
    <row r="8" spans="1:12" s="20" customFormat="1" ht="24" customHeight="1" x14ac:dyDescent="0.25">
      <c r="A8" s="223" t="s">
        <v>136</v>
      </c>
      <c r="B8" s="170" t="s">
        <v>171</v>
      </c>
      <c r="C8" s="347" t="s">
        <v>237</v>
      </c>
      <c r="D8" s="170" t="s">
        <v>138</v>
      </c>
      <c r="E8" s="170" t="s">
        <v>238</v>
      </c>
      <c r="F8" s="170">
        <v>5</v>
      </c>
      <c r="G8" s="170" t="s">
        <v>239</v>
      </c>
      <c r="H8" s="191">
        <v>77590</v>
      </c>
      <c r="I8" s="170" t="s">
        <v>172</v>
      </c>
      <c r="J8" s="170" t="s">
        <v>139</v>
      </c>
      <c r="K8" s="17" t="s">
        <v>240</v>
      </c>
      <c r="L8" s="303"/>
    </row>
    <row r="9" spans="1:12" s="20" customFormat="1" ht="24" customHeight="1" x14ac:dyDescent="0.25">
      <c r="A9" s="168"/>
      <c r="B9" s="70"/>
      <c r="C9" s="55" t="s">
        <v>166</v>
      </c>
      <c r="D9" s="17"/>
      <c r="E9" s="8"/>
      <c r="F9" s="18"/>
      <c r="G9" s="17"/>
      <c r="H9" s="19"/>
      <c r="I9" s="17"/>
      <c r="J9" s="17"/>
      <c r="K9" s="17"/>
      <c r="L9" s="224"/>
    </row>
    <row r="10" spans="1:12" s="20" customFormat="1" ht="24" customHeight="1" x14ac:dyDescent="0.25">
      <c r="A10" s="168"/>
      <c r="B10" s="70"/>
      <c r="C10" s="55"/>
      <c r="D10" s="17"/>
      <c r="E10" s="8"/>
      <c r="F10" s="18"/>
      <c r="G10" s="17"/>
      <c r="H10" s="19"/>
      <c r="I10" s="17"/>
      <c r="J10" s="17"/>
      <c r="K10" s="17"/>
      <c r="L10" s="224"/>
    </row>
    <row r="11" spans="1:12" s="20" customFormat="1" ht="24" customHeight="1" x14ac:dyDescent="0.25">
      <c r="A11" s="168"/>
      <c r="B11" s="70"/>
      <c r="C11" s="55"/>
      <c r="D11" s="56"/>
      <c r="E11" s="18"/>
      <c r="F11" s="18"/>
      <c r="G11" s="17"/>
      <c r="H11" s="19"/>
      <c r="I11" s="17"/>
      <c r="J11" s="17"/>
      <c r="K11" s="17"/>
      <c r="L11" s="224"/>
    </row>
    <row r="12" spans="1:12" s="20" customFormat="1" ht="24" customHeight="1" x14ac:dyDescent="0.25">
      <c r="A12" s="168"/>
      <c r="B12" s="70"/>
      <c r="C12" s="55"/>
      <c r="D12" s="17"/>
      <c r="E12" s="139"/>
      <c r="F12" s="56"/>
      <c r="G12" s="41"/>
      <c r="H12" s="19"/>
      <c r="I12" s="17"/>
      <c r="J12" s="17"/>
      <c r="K12" s="17"/>
      <c r="L12" s="224"/>
    </row>
    <row r="13" spans="1:12" s="20" customFormat="1" ht="24" customHeight="1" x14ac:dyDescent="0.25">
      <c r="A13" s="168"/>
      <c r="B13" s="70"/>
      <c r="C13" s="55"/>
      <c r="D13" s="17"/>
      <c r="E13" s="8"/>
      <c r="F13" s="18"/>
      <c r="G13" s="17"/>
      <c r="H13" s="19"/>
      <c r="I13" s="17"/>
      <c r="J13" s="17"/>
      <c r="K13" s="17"/>
      <c r="L13" s="224"/>
    </row>
    <row r="14" spans="1:12" s="20" customFormat="1" ht="24" customHeight="1" x14ac:dyDescent="0.25">
      <c r="A14" s="168"/>
      <c r="B14" s="70"/>
      <c r="C14" s="55"/>
      <c r="D14" s="17"/>
      <c r="E14" s="8"/>
      <c r="F14" s="18"/>
      <c r="G14" s="17"/>
      <c r="H14" s="19"/>
      <c r="I14" s="17"/>
      <c r="J14" s="17"/>
      <c r="K14" s="17"/>
      <c r="L14" s="224"/>
    </row>
    <row r="15" spans="1:12" s="20" customFormat="1" ht="24" customHeight="1" x14ac:dyDescent="0.25">
      <c r="A15" s="168"/>
      <c r="B15" s="70"/>
      <c r="C15" s="55"/>
      <c r="D15" s="17"/>
      <c r="E15" s="8"/>
      <c r="F15" s="18"/>
      <c r="G15" s="17"/>
      <c r="H15" s="19"/>
      <c r="I15" s="17"/>
      <c r="J15" s="17"/>
      <c r="K15" s="17"/>
      <c r="L15" s="224"/>
    </row>
    <row r="16" spans="1:12" s="20" customFormat="1" ht="24" customHeight="1" x14ac:dyDescent="0.25">
      <c r="A16" s="168"/>
      <c r="B16" s="70"/>
      <c r="C16" s="55"/>
      <c r="D16" s="17"/>
      <c r="E16" s="8"/>
      <c r="F16" s="18"/>
      <c r="G16" s="17"/>
      <c r="H16" s="19"/>
      <c r="I16" s="17"/>
      <c r="J16" s="17"/>
      <c r="K16" s="17"/>
      <c r="L16" s="224"/>
    </row>
    <row r="17" spans="1:12" s="20" customFormat="1" ht="24" customHeight="1" x14ac:dyDescent="0.25">
      <c r="A17" s="168"/>
      <c r="B17" s="70"/>
      <c r="C17" s="55"/>
      <c r="D17" s="17"/>
      <c r="E17" s="8"/>
      <c r="F17" s="18"/>
      <c r="G17" s="17"/>
      <c r="H17" s="19"/>
      <c r="I17" s="17"/>
      <c r="J17" s="17"/>
      <c r="K17" s="17"/>
      <c r="L17" s="224"/>
    </row>
    <row r="18" spans="1:12" s="20" customFormat="1" ht="24" customHeight="1" x14ac:dyDescent="0.25">
      <c r="A18" s="168"/>
      <c r="B18" s="70"/>
      <c r="C18" s="55"/>
      <c r="D18" s="17"/>
      <c r="E18" s="8"/>
      <c r="F18" s="18"/>
      <c r="G18" s="17"/>
      <c r="H18" s="19"/>
      <c r="I18" s="17"/>
      <c r="J18" s="17"/>
      <c r="K18" s="17"/>
      <c r="L18" s="224"/>
    </row>
    <row r="19" spans="1:12" s="20" customFormat="1" ht="24" customHeight="1" x14ac:dyDescent="0.25">
      <c r="A19" s="168"/>
      <c r="B19" s="70"/>
      <c r="C19" s="55"/>
      <c r="D19" s="17"/>
      <c r="E19" s="8"/>
      <c r="F19" s="18"/>
      <c r="G19" s="17"/>
      <c r="H19" s="19"/>
      <c r="I19" s="17"/>
      <c r="J19" s="17"/>
      <c r="K19" s="17"/>
      <c r="L19" s="224"/>
    </row>
    <row r="20" spans="1:12" s="20" customFormat="1" ht="24" customHeight="1" x14ac:dyDescent="0.25">
      <c r="A20" s="168"/>
      <c r="B20" s="70"/>
      <c r="C20" s="55"/>
      <c r="D20" s="17"/>
      <c r="E20" s="8"/>
      <c r="F20" s="18"/>
      <c r="G20" s="17"/>
      <c r="H20" s="19"/>
      <c r="I20" s="17"/>
      <c r="J20" s="17"/>
      <c r="K20" s="17"/>
      <c r="L20" s="224"/>
    </row>
    <row r="21" spans="1:12" s="20" customFormat="1" ht="24" customHeight="1" thickBot="1" x14ac:dyDescent="0.3">
      <c r="A21" s="225"/>
      <c r="B21" s="226"/>
      <c r="C21" s="227"/>
      <c r="D21" s="215"/>
      <c r="E21" s="228"/>
      <c r="F21" s="229"/>
      <c r="G21" s="215"/>
      <c r="H21" s="230"/>
      <c r="I21" s="215"/>
      <c r="J21" s="215"/>
      <c r="K21" s="215"/>
      <c r="L21" s="231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7"/>
  <sheetViews>
    <sheetView showGridLines="0" zoomScaleNormal="100" workbookViewId="0">
      <selection sqref="A1:I1"/>
    </sheetView>
  </sheetViews>
  <sheetFormatPr defaultRowHeight="24" customHeight="1" x14ac:dyDescent="0.25"/>
  <cols>
    <col min="1" max="1" width="9.6640625" style="256" customWidth="1"/>
    <col min="2" max="2" width="42.21875" style="256" customWidth="1"/>
    <col min="3" max="3" width="11.109375" style="256" customWidth="1"/>
    <col min="4" max="4" width="14" style="256" customWidth="1"/>
    <col min="5" max="5" width="9.44140625" style="256" customWidth="1"/>
    <col min="6" max="6" width="14" style="256" customWidth="1"/>
    <col min="7" max="7" width="9.5546875" style="256" customWidth="1"/>
    <col min="8" max="8" width="14" style="256" customWidth="1"/>
    <col min="9" max="9" width="27.21875" style="256" customWidth="1"/>
    <col min="10" max="16384" width="8.88671875" style="252"/>
  </cols>
  <sheetData>
    <row r="1" spans="1:9" s="250" customFormat="1" ht="36" customHeight="1" x14ac:dyDescent="0.55000000000000004">
      <c r="A1" s="304" t="s">
        <v>72</v>
      </c>
      <c r="B1" s="304"/>
      <c r="C1" s="304"/>
      <c r="D1" s="304"/>
      <c r="E1" s="304"/>
      <c r="F1" s="304"/>
      <c r="G1" s="304"/>
      <c r="H1" s="304"/>
      <c r="I1" s="304"/>
    </row>
    <row r="2" spans="1:9" ht="24" customHeight="1" x14ac:dyDescent="0.25">
      <c r="A2" s="251" t="s">
        <v>90</v>
      </c>
      <c r="B2" s="251"/>
      <c r="C2" s="77"/>
      <c r="D2" s="77"/>
      <c r="E2" s="77"/>
      <c r="F2" s="77"/>
      <c r="G2" s="77"/>
      <c r="H2" s="77"/>
      <c r="I2" s="78" t="s">
        <v>82</v>
      </c>
    </row>
    <row r="3" spans="1:9" ht="24" customHeight="1" x14ac:dyDescent="0.25">
      <c r="A3" s="343" t="s">
        <v>3</v>
      </c>
      <c r="B3" s="341" t="s">
        <v>4</v>
      </c>
      <c r="C3" s="341" t="s">
        <v>62</v>
      </c>
      <c r="D3" s="341" t="s">
        <v>74</v>
      </c>
      <c r="E3" s="339" t="s">
        <v>75</v>
      </c>
      <c r="F3" s="340"/>
      <c r="G3" s="339" t="s">
        <v>76</v>
      </c>
      <c r="H3" s="340"/>
      <c r="I3" s="341" t="s">
        <v>73</v>
      </c>
    </row>
    <row r="4" spans="1:9" ht="24" customHeight="1" x14ac:dyDescent="0.25">
      <c r="A4" s="344"/>
      <c r="B4" s="342"/>
      <c r="C4" s="342"/>
      <c r="D4" s="342"/>
      <c r="E4" s="253" t="s">
        <v>79</v>
      </c>
      <c r="F4" s="253" t="s">
        <v>80</v>
      </c>
      <c r="G4" s="253" t="s">
        <v>79</v>
      </c>
      <c r="H4" s="253" t="s">
        <v>80</v>
      </c>
      <c r="I4" s="342"/>
    </row>
    <row r="5" spans="1:9" ht="24" customHeight="1" x14ac:dyDescent="0.25">
      <c r="A5" s="34"/>
      <c r="B5" s="113" t="s">
        <v>167</v>
      </c>
      <c r="C5" s="254"/>
      <c r="D5" s="254"/>
      <c r="E5" s="255"/>
      <c r="F5" s="254"/>
      <c r="G5" s="255"/>
      <c r="H5" s="254"/>
      <c r="I5" s="7"/>
    </row>
    <row r="6" spans="1:9" ht="24" customHeight="1" x14ac:dyDescent="0.25">
      <c r="A6" s="34"/>
      <c r="B6" s="71"/>
      <c r="C6" s="254"/>
      <c r="D6" s="254"/>
      <c r="E6" s="255"/>
      <c r="F6" s="254"/>
      <c r="G6" s="255"/>
      <c r="H6" s="254"/>
      <c r="I6" s="7"/>
    </row>
    <row r="7" spans="1:9" ht="24" customHeight="1" x14ac:dyDescent="0.25">
      <c r="A7" s="34"/>
      <c r="B7" s="5"/>
      <c r="C7" s="254"/>
      <c r="D7" s="254"/>
      <c r="E7" s="255"/>
      <c r="F7" s="254"/>
      <c r="G7" s="255"/>
      <c r="H7" s="254"/>
      <c r="I7" s="7"/>
    </row>
    <row r="8" spans="1:9" ht="24" customHeight="1" x14ac:dyDescent="0.25">
      <c r="A8" s="34"/>
      <c r="B8" s="5"/>
      <c r="C8" s="254"/>
      <c r="D8" s="254"/>
      <c r="E8" s="255"/>
      <c r="F8" s="254"/>
      <c r="G8" s="255"/>
      <c r="H8" s="254"/>
      <c r="I8" s="7"/>
    </row>
    <row r="9" spans="1:9" ht="24" customHeight="1" x14ac:dyDescent="0.25">
      <c r="A9" s="34"/>
      <c r="B9" s="5"/>
      <c r="C9" s="254"/>
      <c r="D9" s="254"/>
      <c r="E9" s="255"/>
      <c r="F9" s="254"/>
      <c r="G9" s="255"/>
      <c r="H9" s="254"/>
      <c r="I9" s="7"/>
    </row>
    <row r="10" spans="1:9" ht="24" customHeight="1" x14ac:dyDescent="0.25">
      <c r="A10" s="34"/>
      <c r="B10" s="5"/>
      <c r="C10" s="254"/>
      <c r="D10" s="254"/>
      <c r="E10" s="255"/>
      <c r="F10" s="254"/>
      <c r="G10" s="255"/>
      <c r="H10" s="254"/>
      <c r="I10" s="7"/>
    </row>
    <row r="11" spans="1:9" ht="24" customHeight="1" x14ac:dyDescent="0.25">
      <c r="A11" s="34"/>
      <c r="B11" s="5"/>
      <c r="C11" s="254"/>
      <c r="D11" s="254"/>
      <c r="E11" s="255"/>
      <c r="F11" s="254"/>
      <c r="G11" s="255"/>
      <c r="H11" s="254"/>
      <c r="I11" s="7"/>
    </row>
    <row r="12" spans="1:9" ht="24" customHeight="1" x14ac:dyDescent="0.25">
      <c r="A12" s="34"/>
      <c r="B12" s="5"/>
      <c r="C12" s="254"/>
      <c r="D12" s="254"/>
      <c r="E12" s="255"/>
      <c r="F12" s="254"/>
      <c r="G12" s="255"/>
      <c r="H12" s="254"/>
      <c r="I12" s="7"/>
    </row>
    <row r="13" spans="1:9" ht="24" customHeight="1" x14ac:dyDescent="0.25">
      <c r="A13" s="34"/>
      <c r="B13" s="74"/>
      <c r="C13" s="254"/>
      <c r="D13" s="254"/>
      <c r="E13" s="255"/>
      <c r="F13" s="254"/>
      <c r="G13" s="255"/>
      <c r="H13" s="254"/>
      <c r="I13" s="7"/>
    </row>
    <row r="14" spans="1:9" ht="24" customHeight="1" x14ac:dyDescent="0.25">
      <c r="A14" s="34"/>
      <c r="B14" s="5"/>
      <c r="C14" s="254"/>
      <c r="D14" s="254"/>
      <c r="E14" s="255"/>
      <c r="F14" s="254"/>
      <c r="G14" s="255"/>
      <c r="H14" s="254"/>
      <c r="I14" s="7"/>
    </row>
    <row r="15" spans="1:9" ht="24" customHeight="1" x14ac:dyDescent="0.25">
      <c r="A15" s="34"/>
      <c r="B15" s="5"/>
      <c r="C15" s="254"/>
      <c r="D15" s="254"/>
      <c r="E15" s="255"/>
      <c r="F15" s="254"/>
      <c r="G15" s="255"/>
      <c r="H15" s="254"/>
      <c r="I15" s="7"/>
    </row>
    <row r="16" spans="1:9" ht="24" customHeight="1" x14ac:dyDescent="0.25">
      <c r="A16" s="34"/>
      <c r="B16" s="5"/>
      <c r="C16" s="64"/>
      <c r="D16" s="64"/>
      <c r="E16" s="65"/>
      <c r="F16" s="64"/>
      <c r="G16" s="65"/>
      <c r="H16" s="64"/>
      <c r="I16" s="7"/>
    </row>
    <row r="17" spans="3:9" ht="24" customHeight="1" x14ac:dyDescent="0.25">
      <c r="C17" s="257"/>
      <c r="D17" s="257"/>
      <c r="E17" s="257"/>
      <c r="F17" s="257"/>
      <c r="G17" s="257"/>
      <c r="H17" s="257"/>
      <c r="I17" s="257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pane ySplit="3" topLeftCell="A4" activePane="bottomLeft" state="frozen"/>
      <selection activeCell="A3" sqref="A3:A4"/>
      <selection pane="bottomLeft" activeCell="C9" sqref="C9"/>
    </sheetView>
  </sheetViews>
  <sheetFormatPr defaultRowHeight="24" customHeight="1" x14ac:dyDescent="0.15"/>
  <cols>
    <col min="1" max="1" width="8.6640625" style="121" customWidth="1"/>
    <col min="2" max="2" width="8.77734375" style="121" customWidth="1"/>
    <col min="3" max="3" width="44.21875" style="122" customWidth="1"/>
    <col min="4" max="4" width="10.88671875" style="121" customWidth="1"/>
    <col min="5" max="5" width="12.44140625" style="121" customWidth="1"/>
    <col min="6" max="6" width="18.88671875" style="121" customWidth="1"/>
    <col min="7" max="7" width="11.21875" style="121" customWidth="1"/>
    <col min="8" max="9" width="12.44140625" style="121" customWidth="1"/>
    <col min="10" max="16384" width="8.88671875" style="40"/>
  </cols>
  <sheetData>
    <row r="1" spans="1:12" ht="36" customHeight="1" x14ac:dyDescent="0.15">
      <c r="A1" s="115" t="s">
        <v>68</v>
      </c>
      <c r="B1" s="115"/>
      <c r="C1" s="116"/>
      <c r="D1" s="115"/>
      <c r="E1" s="115"/>
      <c r="F1" s="115"/>
      <c r="G1" s="115"/>
      <c r="H1" s="115"/>
      <c r="I1" s="115"/>
      <c r="J1" s="109"/>
      <c r="K1" s="109"/>
      <c r="L1" s="109"/>
    </row>
    <row r="2" spans="1:12" s="20" customFormat="1" ht="25.5" customHeight="1" thickBot="1" x14ac:dyDescent="0.3">
      <c r="A2" s="44" t="s">
        <v>91</v>
      </c>
      <c r="B2" s="118"/>
      <c r="C2" s="119"/>
      <c r="D2" s="120"/>
      <c r="E2" s="120"/>
      <c r="F2" s="120"/>
      <c r="G2" s="120"/>
      <c r="H2" s="120"/>
      <c r="I2" s="201" t="s">
        <v>83</v>
      </c>
      <c r="J2" s="120"/>
      <c r="K2" s="120"/>
      <c r="L2" s="120"/>
    </row>
    <row r="3" spans="1:12" ht="35.25" customHeight="1" x14ac:dyDescent="0.15">
      <c r="A3" s="202" t="s">
        <v>39</v>
      </c>
      <c r="B3" s="203" t="s">
        <v>40</v>
      </c>
      <c r="C3" s="204" t="s">
        <v>52</v>
      </c>
      <c r="D3" s="204" t="s">
        <v>0</v>
      </c>
      <c r="E3" s="205" t="s">
        <v>93</v>
      </c>
      <c r="F3" s="206" t="s">
        <v>41</v>
      </c>
      <c r="G3" s="206" t="s">
        <v>42</v>
      </c>
      <c r="H3" s="206" t="s">
        <v>43</v>
      </c>
      <c r="I3" s="207" t="s">
        <v>1</v>
      </c>
    </row>
    <row r="4" spans="1:12" s="117" customFormat="1" ht="24" customHeight="1" x14ac:dyDescent="0.15">
      <c r="A4" s="168">
        <v>2022</v>
      </c>
      <c r="B4" s="70">
        <v>7</v>
      </c>
      <c r="C4" s="66" t="s">
        <v>176</v>
      </c>
      <c r="D4" s="56" t="s">
        <v>177</v>
      </c>
      <c r="E4" s="19">
        <v>3000000</v>
      </c>
      <c r="F4" s="18" t="s">
        <v>178</v>
      </c>
      <c r="G4" s="17" t="s">
        <v>179</v>
      </c>
      <c r="H4" s="17" t="s">
        <v>180</v>
      </c>
      <c r="I4" s="169" t="s">
        <v>181</v>
      </c>
      <c r="J4" s="40"/>
      <c r="K4" s="40"/>
      <c r="L4" s="40"/>
    </row>
    <row r="5" spans="1:12" ht="24" customHeight="1" x14ac:dyDescent="0.15">
      <c r="A5" s="168" t="s">
        <v>182</v>
      </c>
      <c r="B5" s="69" t="s">
        <v>183</v>
      </c>
      <c r="C5" s="66" t="s">
        <v>184</v>
      </c>
      <c r="D5" s="56" t="s">
        <v>185</v>
      </c>
      <c r="E5" s="57">
        <v>2000000</v>
      </c>
      <c r="F5" s="17" t="s">
        <v>186</v>
      </c>
      <c r="G5" s="17" t="s">
        <v>187</v>
      </c>
      <c r="H5" s="17" t="s">
        <v>188</v>
      </c>
      <c r="I5" s="169" t="s">
        <v>181</v>
      </c>
      <c r="J5" s="190"/>
    </row>
    <row r="6" spans="1:12" ht="24" customHeight="1" x14ac:dyDescent="0.15">
      <c r="A6" s="168" t="s">
        <v>173</v>
      </c>
      <c r="B6" s="70" t="s">
        <v>183</v>
      </c>
      <c r="C6" s="66" t="s">
        <v>189</v>
      </c>
      <c r="D6" s="56" t="s">
        <v>177</v>
      </c>
      <c r="E6" s="19">
        <v>3600000</v>
      </c>
      <c r="F6" s="17" t="s">
        <v>190</v>
      </c>
      <c r="G6" s="17" t="s">
        <v>191</v>
      </c>
      <c r="H6" s="17" t="s">
        <v>192</v>
      </c>
      <c r="I6" s="169" t="s">
        <v>181</v>
      </c>
      <c r="J6" s="190"/>
    </row>
    <row r="7" spans="1:12" ht="24" customHeight="1" x14ac:dyDescent="0.15">
      <c r="A7" s="168" t="s">
        <v>173</v>
      </c>
      <c r="B7" s="69" t="s">
        <v>183</v>
      </c>
      <c r="C7" s="66" t="s">
        <v>193</v>
      </c>
      <c r="D7" s="56" t="s">
        <v>177</v>
      </c>
      <c r="E7" s="57">
        <v>6000000</v>
      </c>
      <c r="F7" s="17" t="s">
        <v>186</v>
      </c>
      <c r="G7" s="17" t="s">
        <v>191</v>
      </c>
      <c r="H7" s="17" t="s">
        <v>192</v>
      </c>
      <c r="I7" s="169" t="s">
        <v>181</v>
      </c>
      <c r="J7" s="190"/>
    </row>
    <row r="8" spans="1:12" ht="24" customHeight="1" x14ac:dyDescent="0.15">
      <c r="A8" s="168" t="s">
        <v>136</v>
      </c>
      <c r="B8" s="70" t="s">
        <v>171</v>
      </c>
      <c r="C8" s="66" t="s">
        <v>194</v>
      </c>
      <c r="D8" s="56" t="s">
        <v>121</v>
      </c>
      <c r="E8" s="19">
        <v>8700000</v>
      </c>
      <c r="F8" s="17" t="s">
        <v>174</v>
      </c>
      <c r="G8" s="17" t="s">
        <v>175</v>
      </c>
      <c r="H8" s="17" t="s">
        <v>195</v>
      </c>
      <c r="I8" s="169" t="s">
        <v>170</v>
      </c>
      <c r="J8" s="190"/>
    </row>
    <row r="9" spans="1:12" ht="24" customHeight="1" x14ac:dyDescent="0.15">
      <c r="A9" s="271"/>
      <c r="B9" s="272"/>
      <c r="C9" s="88" t="s">
        <v>137</v>
      </c>
      <c r="D9" s="275"/>
      <c r="E9" s="276"/>
      <c r="F9" s="273"/>
      <c r="G9" s="277"/>
      <c r="H9" s="272"/>
      <c r="I9" s="274"/>
      <c r="J9" s="190"/>
    </row>
    <row r="10" spans="1:12" ht="24" customHeight="1" x14ac:dyDescent="0.15">
      <c r="A10" s="168"/>
      <c r="B10" s="70"/>
      <c r="C10" s="66"/>
      <c r="D10" s="56"/>
      <c r="E10" s="19"/>
      <c r="F10" s="18"/>
      <c r="G10" s="17"/>
      <c r="H10" s="17"/>
      <c r="I10" s="169"/>
      <c r="J10" s="190"/>
    </row>
    <row r="11" spans="1:12" ht="24" customHeight="1" x14ac:dyDescent="0.15">
      <c r="A11" s="168"/>
      <c r="B11" s="70"/>
      <c r="C11" s="66"/>
      <c r="D11" s="56"/>
      <c r="E11" s="19"/>
      <c r="F11" s="18"/>
      <c r="G11" s="17"/>
      <c r="H11" s="17"/>
      <c r="I11" s="169"/>
      <c r="J11" s="190"/>
    </row>
    <row r="12" spans="1:12" s="89" customFormat="1" ht="24" customHeight="1" x14ac:dyDescent="0.15">
      <c r="A12" s="168"/>
      <c r="B12" s="70"/>
      <c r="C12" s="66"/>
      <c r="D12" s="56"/>
      <c r="E12" s="19"/>
      <c r="F12" s="18"/>
      <c r="G12" s="17"/>
      <c r="H12" s="17"/>
      <c r="I12" s="169"/>
      <c r="J12" s="40"/>
      <c r="K12" s="40"/>
      <c r="L12" s="40"/>
    </row>
    <row r="13" spans="1:12" s="89" customFormat="1" ht="24" customHeight="1" x14ac:dyDescent="0.15">
      <c r="A13" s="168"/>
      <c r="B13" s="69"/>
      <c r="C13" s="66"/>
      <c r="D13" s="56"/>
      <c r="E13" s="57"/>
      <c r="F13" s="18"/>
      <c r="G13" s="17"/>
      <c r="H13" s="17"/>
      <c r="I13" s="169"/>
      <c r="J13" s="40"/>
      <c r="K13" s="40"/>
      <c r="L13" s="40"/>
    </row>
    <row r="14" spans="1:12" ht="24" customHeight="1" x14ac:dyDescent="0.15">
      <c r="A14" s="168"/>
      <c r="B14" s="70"/>
      <c r="C14" s="66"/>
      <c r="D14" s="56"/>
      <c r="E14" s="19"/>
      <c r="F14" s="18"/>
      <c r="G14" s="17"/>
      <c r="H14" s="17"/>
      <c r="I14" s="208"/>
    </row>
    <row r="15" spans="1:12" s="117" customFormat="1" ht="24" customHeight="1" x14ac:dyDescent="0.15">
      <c r="A15" s="168"/>
      <c r="B15" s="70"/>
      <c r="C15" s="66"/>
      <c r="D15" s="56"/>
      <c r="E15" s="19"/>
      <c r="F15" s="18"/>
      <c r="G15" s="17"/>
      <c r="H15" s="17"/>
      <c r="I15" s="169"/>
      <c r="J15" s="40"/>
      <c r="K15" s="40"/>
      <c r="L15" s="40"/>
    </row>
    <row r="16" spans="1:12" s="117" customFormat="1" ht="24" customHeight="1" x14ac:dyDescent="0.15">
      <c r="A16" s="168"/>
      <c r="B16" s="70"/>
      <c r="C16" s="66"/>
      <c r="D16" s="56"/>
      <c r="E16" s="19"/>
      <c r="F16" s="18"/>
      <c r="G16" s="17"/>
      <c r="H16" s="17"/>
      <c r="I16" s="169"/>
      <c r="J16" s="40"/>
      <c r="K16" s="40"/>
      <c r="L16" s="40"/>
    </row>
    <row r="17" spans="1:12" s="117" customFormat="1" ht="24" customHeight="1" x14ac:dyDescent="0.15">
      <c r="A17" s="209"/>
      <c r="B17" s="69"/>
      <c r="C17" s="88"/>
      <c r="D17" s="56"/>
      <c r="E17" s="57"/>
      <c r="F17" s="17"/>
      <c r="G17" s="41"/>
      <c r="H17" s="17"/>
      <c r="I17" s="169"/>
      <c r="J17" s="40"/>
      <c r="K17" s="40"/>
      <c r="L17" s="40"/>
    </row>
    <row r="18" spans="1:12" s="117" customFormat="1" ht="24" customHeight="1" x14ac:dyDescent="0.15">
      <c r="A18" s="209"/>
      <c r="B18" s="69"/>
      <c r="C18" s="88"/>
      <c r="D18" s="56"/>
      <c r="E18" s="57"/>
      <c r="F18" s="17"/>
      <c r="G18" s="41"/>
      <c r="H18" s="17"/>
      <c r="I18" s="169"/>
      <c r="J18" s="40"/>
      <c r="K18" s="40"/>
      <c r="L18" s="40"/>
    </row>
    <row r="19" spans="1:12" s="117" customFormat="1" ht="24" customHeight="1" x14ac:dyDescent="0.15">
      <c r="A19" s="209"/>
      <c r="B19" s="69"/>
      <c r="C19" s="88"/>
      <c r="D19" s="56"/>
      <c r="E19" s="57"/>
      <c r="F19" s="17"/>
      <c r="G19" s="41"/>
      <c r="H19" s="17"/>
      <c r="I19" s="169"/>
      <c r="J19" s="40"/>
      <c r="K19" s="40"/>
      <c r="L19" s="40"/>
    </row>
    <row r="20" spans="1:12" s="117" customFormat="1" ht="24" customHeight="1" x14ac:dyDescent="0.15">
      <c r="A20" s="209"/>
      <c r="B20" s="69"/>
      <c r="C20" s="88"/>
      <c r="D20" s="56"/>
      <c r="E20" s="57"/>
      <c r="F20" s="17"/>
      <c r="G20" s="41"/>
      <c r="H20" s="17"/>
      <c r="I20" s="169"/>
      <c r="J20" s="40"/>
      <c r="K20" s="40"/>
      <c r="L20" s="40"/>
    </row>
    <row r="21" spans="1:12" s="117" customFormat="1" ht="24" customHeight="1" thickBot="1" x14ac:dyDescent="0.2">
      <c r="A21" s="210"/>
      <c r="B21" s="211"/>
      <c r="C21" s="212"/>
      <c r="D21" s="213"/>
      <c r="E21" s="214"/>
      <c r="F21" s="215"/>
      <c r="G21" s="216"/>
      <c r="H21" s="215"/>
      <c r="I21" s="217"/>
      <c r="J21" s="40"/>
      <c r="K21" s="40"/>
      <c r="L21" s="40"/>
    </row>
  </sheetData>
  <phoneticPr fontId="2" type="noConversion"/>
  <dataValidations count="1">
    <dataValidation type="list" allowBlank="1" showInputMessage="1" showErrorMessage="1" sqref="D9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C6" sqref="C6"/>
    </sheetView>
  </sheetViews>
  <sheetFormatPr defaultRowHeight="24" customHeight="1" x14ac:dyDescent="0.15"/>
  <cols>
    <col min="1" max="1" width="8.6640625" style="121" customWidth="1"/>
    <col min="2" max="2" width="8.77734375" style="121" customWidth="1"/>
    <col min="3" max="3" width="46.6640625" style="122" bestFit="1" customWidth="1"/>
    <col min="4" max="4" width="10.88671875" style="121" customWidth="1"/>
    <col min="5" max="8" width="12.44140625" style="121" customWidth="1"/>
    <col min="9" max="10" width="11.33203125" style="121" customWidth="1"/>
    <col min="11" max="11" width="11.6640625" style="124" customWidth="1"/>
    <col min="12" max="12" width="11.33203125" style="121" bestFit="1" customWidth="1"/>
    <col min="13" max="13" width="8.88671875" style="121"/>
    <col min="14" max="16384" width="8.88671875" style="40"/>
  </cols>
  <sheetData>
    <row r="1" spans="1:13" ht="36" customHeight="1" x14ac:dyDescent="0.15">
      <c r="A1" s="115" t="s">
        <v>71</v>
      </c>
      <c r="B1" s="115"/>
      <c r="C1" s="116"/>
      <c r="D1" s="115"/>
      <c r="E1" s="115"/>
      <c r="F1" s="115"/>
      <c r="G1" s="115"/>
      <c r="H1" s="115"/>
      <c r="I1" s="115"/>
      <c r="J1" s="115"/>
      <c r="K1" s="115"/>
      <c r="L1" s="115"/>
      <c r="M1" s="123"/>
    </row>
    <row r="2" spans="1:13" s="20" customFormat="1" ht="25.5" customHeight="1" x14ac:dyDescent="0.25">
      <c r="A2" s="44" t="s">
        <v>91</v>
      </c>
      <c r="B2" s="118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78" t="s">
        <v>83</v>
      </c>
    </row>
    <row r="3" spans="1:13" ht="35.25" customHeight="1" x14ac:dyDescent="0.15">
      <c r="A3" s="192" t="s">
        <v>39</v>
      </c>
      <c r="B3" s="193" t="s">
        <v>40</v>
      </c>
      <c r="C3" s="194" t="s">
        <v>70</v>
      </c>
      <c r="D3" s="192" t="s">
        <v>69</v>
      </c>
      <c r="E3" s="193" t="s">
        <v>0</v>
      </c>
      <c r="F3" s="193" t="s">
        <v>87</v>
      </c>
      <c r="G3" s="193" t="s">
        <v>86</v>
      </c>
      <c r="H3" s="193" t="s">
        <v>85</v>
      </c>
      <c r="I3" s="193" t="s">
        <v>84</v>
      </c>
      <c r="J3" s="192" t="s">
        <v>41</v>
      </c>
      <c r="K3" s="192" t="s">
        <v>42</v>
      </c>
      <c r="L3" s="192" t="s">
        <v>43</v>
      </c>
      <c r="M3" s="195" t="s">
        <v>1</v>
      </c>
    </row>
    <row r="4" spans="1:13" s="20" customFormat="1" ht="24" customHeight="1" x14ac:dyDescent="0.25">
      <c r="A4" s="278" t="s">
        <v>136</v>
      </c>
      <c r="B4" s="279">
        <v>7</v>
      </c>
      <c r="C4" s="280" t="s">
        <v>196</v>
      </c>
      <c r="D4" s="281" t="s">
        <v>197</v>
      </c>
      <c r="E4" s="282" t="s">
        <v>198</v>
      </c>
      <c r="F4" s="283" t="s">
        <v>199</v>
      </c>
      <c r="G4" s="284">
        <v>2384000</v>
      </c>
      <c r="H4" s="284">
        <v>0</v>
      </c>
      <c r="I4" s="283">
        <f>F4+G4</f>
        <v>314858000</v>
      </c>
      <c r="J4" s="281" t="s">
        <v>200</v>
      </c>
      <c r="K4" s="281"/>
      <c r="L4" s="281" t="s">
        <v>201</v>
      </c>
      <c r="M4" s="285" t="s">
        <v>202</v>
      </c>
    </row>
    <row r="5" spans="1:13" s="20" customFormat="1" ht="24" customHeight="1" x14ac:dyDescent="0.25">
      <c r="A5" s="286">
        <v>2022</v>
      </c>
      <c r="B5" s="287">
        <v>7</v>
      </c>
      <c r="C5" s="280" t="s">
        <v>203</v>
      </c>
      <c r="D5" s="288" t="s">
        <v>204</v>
      </c>
      <c r="E5" s="289" t="s">
        <v>122</v>
      </c>
      <c r="F5" s="290">
        <v>83000000</v>
      </c>
      <c r="G5" s="291"/>
      <c r="H5" s="291"/>
      <c r="I5" s="283">
        <f>SUM(F5:H5)</f>
        <v>83000000</v>
      </c>
      <c r="J5" s="281" t="s">
        <v>205</v>
      </c>
      <c r="K5" s="288"/>
      <c r="L5" s="281" t="s">
        <v>201</v>
      </c>
      <c r="M5" s="285" t="s">
        <v>206</v>
      </c>
    </row>
    <row r="6" spans="1:13" s="20" customFormat="1" ht="24" customHeight="1" x14ac:dyDescent="0.25">
      <c r="A6" s="17"/>
      <c r="B6" s="41"/>
      <c r="C6" s="88" t="s">
        <v>137</v>
      </c>
      <c r="D6" s="17"/>
      <c r="E6" s="8"/>
      <c r="F6" s="58"/>
      <c r="G6" s="59"/>
      <c r="H6" s="59"/>
      <c r="I6" s="59"/>
      <c r="J6" s="17"/>
      <c r="K6" s="17"/>
      <c r="L6" s="17"/>
      <c r="M6" s="19"/>
    </row>
    <row r="7" spans="1:13" s="20" customFormat="1" ht="24" customHeight="1" x14ac:dyDescent="0.25">
      <c r="A7" s="17"/>
      <c r="B7" s="41"/>
      <c r="C7" s="42"/>
      <c r="D7" s="17"/>
      <c r="E7" s="8"/>
      <c r="F7" s="58"/>
      <c r="G7" s="59"/>
      <c r="H7" s="59"/>
      <c r="I7" s="59"/>
      <c r="J7" s="17"/>
      <c r="K7" s="17"/>
      <c r="L7" s="17"/>
      <c r="M7" s="19"/>
    </row>
    <row r="8" spans="1:13" s="20" customFormat="1" ht="24" customHeight="1" x14ac:dyDescent="0.25">
      <c r="A8" s="17"/>
      <c r="B8" s="41"/>
      <c r="C8" s="42"/>
      <c r="D8" s="17"/>
      <c r="E8" s="8"/>
      <c r="F8" s="58"/>
      <c r="G8" s="59"/>
      <c r="H8" s="59"/>
      <c r="I8" s="59"/>
      <c r="J8" s="17"/>
      <c r="K8" s="17"/>
      <c r="L8" s="17"/>
      <c r="M8" s="19"/>
    </row>
    <row r="9" spans="1:13" s="20" customFormat="1" ht="24" customHeight="1" x14ac:dyDescent="0.25">
      <c r="A9" s="17"/>
      <c r="B9" s="41"/>
      <c r="C9" s="42"/>
      <c r="D9" s="17"/>
      <c r="E9" s="8"/>
      <c r="F9" s="58"/>
      <c r="G9" s="59"/>
      <c r="H9" s="59"/>
      <c r="I9" s="59"/>
      <c r="J9" s="17"/>
      <c r="K9" s="17"/>
      <c r="L9" s="17"/>
      <c r="M9" s="19"/>
    </row>
    <row r="10" spans="1:13" s="20" customFormat="1" ht="24" customHeight="1" x14ac:dyDescent="0.25">
      <c r="A10" s="17"/>
      <c r="B10" s="41"/>
      <c r="C10" s="42"/>
      <c r="D10" s="17"/>
      <c r="E10" s="8"/>
      <c r="F10" s="58"/>
      <c r="G10" s="59"/>
      <c r="H10" s="59"/>
      <c r="I10" s="59"/>
      <c r="J10" s="17"/>
      <c r="K10" s="17"/>
      <c r="L10" s="17"/>
      <c r="M10" s="19"/>
    </row>
    <row r="11" spans="1:13" s="20" customFormat="1" ht="24" customHeight="1" x14ac:dyDescent="0.25">
      <c r="A11" s="17"/>
      <c r="B11" s="41"/>
      <c r="C11" s="42"/>
      <c r="D11" s="17"/>
      <c r="E11" s="8"/>
      <c r="F11" s="58"/>
      <c r="G11" s="59"/>
      <c r="H11" s="59"/>
      <c r="I11" s="59"/>
      <c r="J11" s="17"/>
      <c r="K11" s="17"/>
      <c r="L11" s="17"/>
      <c r="M11" s="19"/>
    </row>
    <row r="12" spans="1:13" s="20" customFormat="1" ht="24" customHeight="1" x14ac:dyDescent="0.25">
      <c r="A12" s="17"/>
      <c r="B12" s="41"/>
      <c r="C12" s="61"/>
      <c r="D12" s="17"/>
      <c r="E12" s="8"/>
      <c r="F12" s="58"/>
      <c r="G12" s="59"/>
      <c r="H12" s="59"/>
      <c r="I12" s="59"/>
      <c r="J12" s="17"/>
      <c r="K12" s="17"/>
      <c r="L12" s="17"/>
      <c r="M12" s="19"/>
    </row>
    <row r="13" spans="1:13" s="20" customFormat="1" ht="24" customHeight="1" x14ac:dyDescent="0.25">
      <c r="A13" s="17"/>
      <c r="B13" s="41"/>
      <c r="C13" s="42"/>
      <c r="D13" s="17"/>
      <c r="E13" s="8"/>
      <c r="F13" s="58"/>
      <c r="G13" s="59"/>
      <c r="H13" s="59"/>
      <c r="I13" s="59"/>
      <c r="J13" s="17"/>
      <c r="K13" s="17"/>
      <c r="L13" s="17"/>
      <c r="M13" s="19"/>
    </row>
    <row r="14" spans="1:13" s="20" customFormat="1" ht="24" customHeight="1" x14ac:dyDescent="0.25">
      <c r="A14" s="17"/>
      <c r="B14" s="41"/>
      <c r="C14" s="61"/>
      <c r="D14" s="17"/>
      <c r="E14" s="8"/>
      <c r="F14" s="58"/>
      <c r="G14" s="59"/>
      <c r="H14" s="59"/>
      <c r="I14" s="59"/>
      <c r="J14" s="17"/>
      <c r="K14" s="17"/>
      <c r="L14" s="17"/>
      <c r="M14" s="19"/>
    </row>
    <row r="15" spans="1:13" s="20" customFormat="1" ht="24" customHeight="1" x14ac:dyDescent="0.25">
      <c r="A15" s="17"/>
      <c r="B15" s="41"/>
      <c r="C15" s="42"/>
      <c r="D15" s="17"/>
      <c r="E15" s="8"/>
      <c r="F15" s="58"/>
      <c r="G15" s="59"/>
      <c r="H15" s="59"/>
      <c r="I15" s="59"/>
      <c r="J15" s="17"/>
      <c r="K15" s="17"/>
      <c r="L15" s="17"/>
      <c r="M15" s="19"/>
    </row>
    <row r="16" spans="1:13" s="20" customFormat="1" ht="24" customHeight="1" x14ac:dyDescent="0.25">
      <c r="A16" s="17"/>
      <c r="B16" s="41"/>
      <c r="C16" s="42"/>
      <c r="D16" s="17"/>
      <c r="E16" s="8"/>
      <c r="F16" s="58"/>
      <c r="G16" s="59"/>
      <c r="H16" s="59"/>
      <c r="I16" s="59"/>
      <c r="J16" s="17"/>
      <c r="K16" s="17"/>
      <c r="L16" s="17"/>
      <c r="M16" s="19"/>
    </row>
    <row r="17" spans="1:13" s="20" customFormat="1" ht="24" customHeight="1" x14ac:dyDescent="0.25">
      <c r="A17" s="17"/>
      <c r="B17" s="41"/>
      <c r="C17" s="42"/>
      <c r="D17" s="17"/>
      <c r="E17" s="8"/>
      <c r="F17" s="58"/>
      <c r="G17" s="59"/>
      <c r="H17" s="59"/>
      <c r="I17" s="59"/>
      <c r="J17" s="17"/>
      <c r="K17" s="17"/>
      <c r="L17" s="17"/>
      <c r="M17" s="19"/>
    </row>
    <row r="18" spans="1:13" s="20" customFormat="1" ht="24" customHeight="1" x14ac:dyDescent="0.25">
      <c r="A18" s="17"/>
      <c r="B18" s="41"/>
      <c r="C18" s="42"/>
      <c r="D18" s="17"/>
      <c r="E18" s="8"/>
      <c r="F18" s="58"/>
      <c r="G18" s="59"/>
      <c r="H18" s="59"/>
      <c r="I18" s="59"/>
      <c r="J18" s="17"/>
      <c r="K18" s="17"/>
      <c r="L18" s="17"/>
      <c r="M18" s="19"/>
    </row>
    <row r="19" spans="1:13" s="20" customFormat="1" ht="24" customHeight="1" x14ac:dyDescent="0.25">
      <c r="A19" s="17"/>
      <c r="B19" s="41"/>
      <c r="C19" s="42"/>
      <c r="D19" s="17"/>
      <c r="E19" s="8"/>
      <c r="F19" s="58"/>
      <c r="G19" s="59"/>
      <c r="H19" s="59"/>
      <c r="I19" s="59"/>
      <c r="J19" s="17"/>
      <c r="K19" s="17"/>
      <c r="L19" s="17"/>
      <c r="M19" s="19"/>
    </row>
    <row r="20" spans="1:13" s="20" customFormat="1" ht="24" customHeight="1" x14ac:dyDescent="0.25">
      <c r="A20" s="17"/>
      <c r="B20" s="41"/>
      <c r="C20" s="42"/>
      <c r="D20" s="17"/>
      <c r="E20" s="8"/>
      <c r="F20" s="58"/>
      <c r="G20" s="59"/>
      <c r="H20" s="59"/>
      <c r="I20" s="59"/>
      <c r="J20" s="17"/>
      <c r="K20" s="17"/>
      <c r="L20" s="17"/>
      <c r="M20" s="19"/>
    </row>
  </sheetData>
  <phoneticPr fontId="2" type="noConversion"/>
  <dataValidations count="1">
    <dataValidation type="list" allowBlank="1" showInputMessage="1" showErrorMessage="1" sqref="D4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8" activePane="bottomLeft" state="frozen"/>
      <selection activeCell="A3" sqref="A3:A9"/>
      <selection pane="bottomLeft" activeCell="B9" sqref="B9"/>
    </sheetView>
  </sheetViews>
  <sheetFormatPr defaultRowHeight="24" customHeight="1" x14ac:dyDescent="0.15"/>
  <cols>
    <col min="1" max="1" width="12" style="26" customWidth="1"/>
    <col min="2" max="2" width="56.5546875" style="26" customWidth="1"/>
    <col min="3" max="3" width="9.5546875" style="26" customWidth="1"/>
    <col min="4" max="4" width="8.88671875" style="26" customWidth="1"/>
    <col min="5" max="5" width="9.21875" style="26" customWidth="1"/>
    <col min="6" max="8" width="9.6640625" style="26" customWidth="1"/>
    <col min="9" max="9" width="11.109375" style="26" customWidth="1"/>
    <col min="10" max="10" width="9.6640625" style="26" customWidth="1"/>
    <col min="11" max="11" width="8.44140625" style="26" customWidth="1"/>
    <col min="12" max="12" width="1.5546875" style="16" customWidth="1"/>
    <col min="13" max="13" width="8.88671875" style="16" hidden="1" customWidth="1"/>
    <col min="14" max="15" width="9.6640625" style="26" hidden="1" customWidth="1"/>
    <col min="16" max="16" width="8.88671875" style="16" hidden="1" customWidth="1"/>
    <col min="17" max="17" width="12.6640625" style="16" hidden="1" customWidth="1"/>
    <col min="18" max="18" width="8.88671875" style="16" customWidth="1"/>
    <col min="19" max="16384" width="8.88671875" style="16"/>
  </cols>
  <sheetData>
    <row r="1" spans="1:18" ht="36" customHeight="1" x14ac:dyDescent="0.1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33"/>
      <c r="N1" s="16"/>
      <c r="O1" s="16"/>
    </row>
    <row r="2" spans="1:18" ht="25.5" customHeight="1" thickBot="1" x14ac:dyDescent="0.2">
      <c r="A2" s="39" t="s">
        <v>91</v>
      </c>
      <c r="B2" s="233"/>
      <c r="C2" s="233"/>
      <c r="D2" s="234"/>
      <c r="E2" s="234"/>
      <c r="F2" s="234"/>
      <c r="G2" s="234"/>
      <c r="H2" s="234"/>
      <c r="I2" s="234"/>
      <c r="J2" s="234"/>
      <c r="K2" s="235" t="s">
        <v>81</v>
      </c>
      <c r="N2" s="22"/>
      <c r="O2" s="22"/>
    </row>
    <row r="3" spans="1:18" ht="35.25" customHeight="1" x14ac:dyDescent="0.15">
      <c r="A3" s="236" t="s">
        <v>3</v>
      </c>
      <c r="B3" s="237" t="s">
        <v>4</v>
      </c>
      <c r="C3" s="238" t="s">
        <v>0</v>
      </c>
      <c r="D3" s="237" t="s">
        <v>5</v>
      </c>
      <c r="E3" s="237" t="s">
        <v>6</v>
      </c>
      <c r="F3" s="237" t="s">
        <v>7</v>
      </c>
      <c r="G3" s="237" t="s">
        <v>8</v>
      </c>
      <c r="H3" s="237" t="s">
        <v>9</v>
      </c>
      <c r="I3" s="237" t="s">
        <v>10</v>
      </c>
      <c r="J3" s="237" t="s">
        <v>11</v>
      </c>
      <c r="K3" s="239" t="s">
        <v>1</v>
      </c>
      <c r="N3" s="14" t="s">
        <v>8</v>
      </c>
      <c r="O3" s="14" t="s">
        <v>9</v>
      </c>
    </row>
    <row r="4" spans="1:18" ht="24" customHeight="1" x14ac:dyDescent="0.15">
      <c r="A4" s="240" t="s">
        <v>140</v>
      </c>
      <c r="B4" s="131" t="s">
        <v>141</v>
      </c>
      <c r="C4" s="126" t="s">
        <v>120</v>
      </c>
      <c r="D4" s="140" t="s">
        <v>142</v>
      </c>
      <c r="E4" s="140" t="s">
        <v>143</v>
      </c>
      <c r="F4" s="140" t="s">
        <v>143</v>
      </c>
      <c r="G4" s="232">
        <v>48988000</v>
      </c>
      <c r="H4" s="232">
        <v>44534546</v>
      </c>
      <c r="I4" s="125" t="s">
        <v>144</v>
      </c>
      <c r="J4" s="125" t="s">
        <v>145</v>
      </c>
      <c r="K4" s="241"/>
      <c r="M4" s="30"/>
      <c r="N4" s="13"/>
      <c r="O4" s="13"/>
      <c r="P4" s="30"/>
      <c r="Q4" s="31"/>
      <c r="R4" s="31"/>
    </row>
    <row r="5" spans="1:18" ht="24" customHeight="1" x14ac:dyDescent="0.15">
      <c r="A5" s="240" t="s">
        <v>140</v>
      </c>
      <c r="B5" s="131" t="s">
        <v>146</v>
      </c>
      <c r="C5" s="126" t="s">
        <v>120</v>
      </c>
      <c r="D5" s="140" t="s">
        <v>147</v>
      </c>
      <c r="E5" s="140" t="s">
        <v>148</v>
      </c>
      <c r="F5" s="140" t="s">
        <v>148</v>
      </c>
      <c r="G5" s="232">
        <v>91200000</v>
      </c>
      <c r="H5" s="232">
        <v>91200000</v>
      </c>
      <c r="I5" s="125" t="s">
        <v>149</v>
      </c>
      <c r="J5" s="125" t="s">
        <v>150</v>
      </c>
      <c r="K5" s="241"/>
      <c r="M5" s="30"/>
      <c r="N5" s="13"/>
      <c r="O5" s="13"/>
      <c r="P5" s="30"/>
      <c r="Q5" s="31"/>
      <c r="R5" s="31"/>
    </row>
    <row r="6" spans="1:18" ht="24" customHeight="1" x14ac:dyDescent="0.15">
      <c r="A6" s="240" t="s">
        <v>140</v>
      </c>
      <c r="B6" s="131" t="s">
        <v>151</v>
      </c>
      <c r="C6" s="126" t="s">
        <v>152</v>
      </c>
      <c r="D6" s="140" t="s">
        <v>142</v>
      </c>
      <c r="E6" s="140" t="s">
        <v>153</v>
      </c>
      <c r="F6" s="140" t="s">
        <v>153</v>
      </c>
      <c r="G6" s="232">
        <v>85000000</v>
      </c>
      <c r="H6" s="232">
        <v>77272727</v>
      </c>
      <c r="I6" s="125" t="s">
        <v>154</v>
      </c>
      <c r="J6" s="125" t="s">
        <v>145</v>
      </c>
      <c r="K6" s="241"/>
      <c r="M6" s="30"/>
      <c r="N6" s="13"/>
      <c r="O6" s="13"/>
      <c r="P6" s="30"/>
      <c r="Q6" s="31"/>
      <c r="R6" s="31"/>
    </row>
    <row r="7" spans="1:18" ht="24" customHeight="1" x14ac:dyDescent="0.15">
      <c r="A7" s="240" t="s">
        <v>140</v>
      </c>
      <c r="B7" s="131" t="s">
        <v>155</v>
      </c>
      <c r="C7" s="126" t="s">
        <v>120</v>
      </c>
      <c r="D7" s="140" t="s">
        <v>156</v>
      </c>
      <c r="E7" s="140" t="s">
        <v>157</v>
      </c>
      <c r="F7" s="140" t="s">
        <v>157</v>
      </c>
      <c r="G7" s="232">
        <v>82181000</v>
      </c>
      <c r="H7" s="232">
        <v>74710000</v>
      </c>
      <c r="I7" s="125" t="s">
        <v>158</v>
      </c>
      <c r="J7" s="125" t="s">
        <v>145</v>
      </c>
      <c r="K7" s="241"/>
      <c r="M7" s="30"/>
      <c r="N7" s="13"/>
      <c r="O7" s="13"/>
      <c r="P7" s="30"/>
      <c r="Q7" s="31"/>
      <c r="R7" s="31"/>
    </row>
    <row r="8" spans="1:18" ht="24" customHeight="1" x14ac:dyDescent="0.15">
      <c r="A8" s="240"/>
      <c r="B8" s="37" t="s">
        <v>159</v>
      </c>
      <c r="C8" s="126"/>
      <c r="D8" s="140"/>
      <c r="E8" s="140"/>
      <c r="F8" s="140"/>
      <c r="G8" s="232"/>
      <c r="H8" s="232"/>
      <c r="I8" s="125"/>
      <c r="J8" s="125"/>
      <c r="K8" s="241"/>
      <c r="M8" s="30"/>
      <c r="N8" s="13"/>
      <c r="O8" s="13"/>
      <c r="P8" s="30"/>
      <c r="Q8" s="31"/>
      <c r="R8" s="31"/>
    </row>
    <row r="9" spans="1:18" ht="24" customHeight="1" x14ac:dyDescent="0.15">
      <c r="A9" s="240"/>
      <c r="B9" s="37"/>
      <c r="C9" s="37"/>
      <c r="D9" s="141"/>
      <c r="E9" s="141"/>
      <c r="F9" s="141"/>
      <c r="G9" s="13"/>
      <c r="H9" s="13"/>
      <c r="I9" s="13"/>
      <c r="J9" s="13"/>
      <c r="K9" s="242"/>
      <c r="M9" s="30"/>
      <c r="N9" s="13"/>
      <c r="O9" s="13"/>
      <c r="P9" s="30"/>
      <c r="Q9" s="31"/>
      <c r="R9" s="31"/>
    </row>
    <row r="10" spans="1:18" ht="24" customHeight="1" x14ac:dyDescent="0.15">
      <c r="A10" s="240"/>
      <c r="B10" s="15"/>
      <c r="C10" s="37"/>
      <c r="D10" s="141"/>
      <c r="E10" s="141"/>
      <c r="F10" s="141"/>
      <c r="G10" s="13"/>
      <c r="H10" s="13"/>
      <c r="I10" s="13"/>
      <c r="J10" s="13"/>
      <c r="K10" s="242"/>
      <c r="M10" s="30"/>
      <c r="N10" s="13"/>
      <c r="O10" s="13"/>
      <c r="P10" s="30"/>
      <c r="Q10" s="31"/>
      <c r="R10" s="31"/>
    </row>
    <row r="11" spans="1:18" ht="24" customHeight="1" x14ac:dyDescent="0.15">
      <c r="A11" s="240"/>
      <c r="B11" s="15"/>
      <c r="C11" s="37"/>
      <c r="D11" s="141"/>
      <c r="E11" s="141"/>
      <c r="F11" s="141"/>
      <c r="G11" s="13"/>
      <c r="H11" s="13"/>
      <c r="I11" s="13"/>
      <c r="J11" s="13"/>
      <c r="K11" s="242"/>
      <c r="M11" s="30"/>
      <c r="N11" s="13"/>
      <c r="O11" s="13"/>
      <c r="P11" s="30"/>
      <c r="Q11" s="31"/>
      <c r="R11" s="31"/>
    </row>
    <row r="12" spans="1:18" ht="24" customHeight="1" x14ac:dyDescent="0.15">
      <c r="A12" s="240"/>
      <c r="B12" s="15"/>
      <c r="C12" s="37"/>
      <c r="D12" s="141"/>
      <c r="E12" s="141"/>
      <c r="F12" s="141"/>
      <c r="G12" s="13"/>
      <c r="H12" s="13"/>
      <c r="I12" s="13"/>
      <c r="J12" s="13"/>
      <c r="K12" s="242"/>
      <c r="M12" s="30"/>
      <c r="N12" s="13"/>
      <c r="O12" s="13"/>
      <c r="P12" s="30"/>
      <c r="Q12" s="31"/>
      <c r="R12" s="31"/>
    </row>
    <row r="13" spans="1:18" ht="24" customHeight="1" x14ac:dyDescent="0.15">
      <c r="A13" s="240"/>
      <c r="B13" s="15"/>
      <c r="C13" s="37"/>
      <c r="D13" s="141"/>
      <c r="E13" s="141"/>
      <c r="F13" s="141"/>
      <c r="G13" s="13"/>
      <c r="H13" s="13"/>
      <c r="I13" s="13"/>
      <c r="J13" s="13"/>
      <c r="K13" s="242"/>
      <c r="M13" s="30"/>
      <c r="N13" s="13"/>
      <c r="O13" s="13"/>
      <c r="P13" s="30"/>
      <c r="Q13" s="31"/>
      <c r="R13" s="31"/>
    </row>
    <row r="14" spans="1:18" ht="24" customHeight="1" x14ac:dyDescent="0.15">
      <c r="A14" s="240"/>
      <c r="B14" s="15"/>
      <c r="C14" s="37"/>
      <c r="D14" s="141"/>
      <c r="E14" s="141"/>
      <c r="F14" s="141"/>
      <c r="G14" s="13"/>
      <c r="H14" s="13"/>
      <c r="I14" s="13"/>
      <c r="J14" s="13"/>
      <c r="K14" s="242"/>
      <c r="M14" s="30"/>
      <c r="N14" s="13"/>
      <c r="O14" s="13"/>
      <c r="P14" s="30"/>
      <c r="Q14" s="31"/>
      <c r="R14" s="31"/>
    </row>
    <row r="15" spans="1:18" ht="24" customHeight="1" x14ac:dyDescent="0.15">
      <c r="A15" s="240"/>
      <c r="B15" s="15"/>
      <c r="C15" s="37"/>
      <c r="D15" s="141"/>
      <c r="E15" s="141"/>
      <c r="F15" s="141"/>
      <c r="G15" s="13"/>
      <c r="H15" s="13"/>
      <c r="I15" s="13"/>
      <c r="J15" s="13"/>
      <c r="K15" s="242"/>
      <c r="M15" s="30"/>
      <c r="N15" s="13"/>
      <c r="O15" s="13"/>
      <c r="P15" s="30"/>
      <c r="Q15" s="31"/>
      <c r="R15" s="31"/>
    </row>
    <row r="16" spans="1:18" ht="24" customHeight="1" x14ac:dyDescent="0.15">
      <c r="A16" s="240"/>
      <c r="B16" s="15"/>
      <c r="C16" s="37"/>
      <c r="D16" s="141"/>
      <c r="E16" s="141"/>
      <c r="F16" s="141"/>
      <c r="G16" s="13"/>
      <c r="H16" s="13"/>
      <c r="I16" s="13"/>
      <c r="J16" s="13"/>
      <c r="K16" s="242"/>
      <c r="M16" s="30"/>
      <c r="N16" s="13"/>
      <c r="O16" s="13"/>
      <c r="P16" s="30"/>
      <c r="Q16" s="31"/>
      <c r="R16" s="31"/>
    </row>
    <row r="17" spans="1:18" ht="24" customHeight="1" x14ac:dyDescent="0.15">
      <c r="A17" s="240"/>
      <c r="B17" s="15"/>
      <c r="C17" s="37"/>
      <c r="D17" s="141"/>
      <c r="E17" s="141"/>
      <c r="F17" s="141"/>
      <c r="G17" s="13"/>
      <c r="H17" s="13"/>
      <c r="I17" s="13"/>
      <c r="J17" s="13"/>
      <c r="K17" s="242"/>
      <c r="M17" s="30"/>
      <c r="N17" s="13"/>
      <c r="O17" s="13"/>
      <c r="P17" s="30"/>
      <c r="Q17" s="31"/>
      <c r="R17" s="31"/>
    </row>
    <row r="18" spans="1:18" ht="24" customHeight="1" x14ac:dyDescent="0.15">
      <c r="A18" s="240"/>
      <c r="B18" s="15"/>
      <c r="C18" s="37"/>
      <c r="D18" s="141"/>
      <c r="E18" s="141"/>
      <c r="F18" s="141"/>
      <c r="G18" s="13"/>
      <c r="H18" s="13"/>
      <c r="I18" s="13"/>
      <c r="J18" s="13"/>
      <c r="K18" s="242"/>
      <c r="M18" s="30"/>
      <c r="N18" s="13"/>
      <c r="O18" s="13"/>
      <c r="P18" s="30"/>
      <c r="Q18" s="31"/>
      <c r="R18" s="31"/>
    </row>
    <row r="19" spans="1:18" ht="24" customHeight="1" x14ac:dyDescent="0.15">
      <c r="A19" s="240"/>
      <c r="B19" s="15"/>
      <c r="C19" s="37"/>
      <c r="D19" s="141"/>
      <c r="E19" s="141"/>
      <c r="F19" s="141"/>
      <c r="G19" s="13"/>
      <c r="H19" s="13"/>
      <c r="I19" s="13"/>
      <c r="J19" s="13"/>
      <c r="K19" s="242"/>
      <c r="M19" s="30"/>
      <c r="N19" s="13"/>
      <c r="O19" s="13"/>
      <c r="P19" s="30"/>
      <c r="Q19" s="31"/>
      <c r="R19" s="31"/>
    </row>
    <row r="20" spans="1:18" ht="24" customHeight="1" x14ac:dyDescent="0.15">
      <c r="A20" s="240"/>
      <c r="B20" s="15"/>
      <c r="C20" s="37"/>
      <c r="D20" s="141"/>
      <c r="E20" s="141"/>
      <c r="F20" s="141"/>
      <c r="G20" s="13"/>
      <c r="H20" s="13"/>
      <c r="I20" s="13"/>
      <c r="J20" s="13"/>
      <c r="K20" s="242"/>
      <c r="M20" s="30"/>
      <c r="N20" s="13"/>
      <c r="O20" s="13"/>
      <c r="P20" s="30"/>
      <c r="Q20" s="31"/>
      <c r="R20" s="31"/>
    </row>
    <row r="21" spans="1:18" ht="24" customHeight="1" x14ac:dyDescent="0.15">
      <c r="A21" s="240"/>
      <c r="B21" s="15"/>
      <c r="C21" s="37"/>
      <c r="D21" s="141"/>
      <c r="E21" s="141"/>
      <c r="F21" s="141"/>
      <c r="G21" s="13"/>
      <c r="H21" s="13"/>
      <c r="I21" s="13"/>
      <c r="J21" s="13"/>
      <c r="K21" s="242"/>
      <c r="M21" s="30"/>
      <c r="N21" s="13"/>
      <c r="O21" s="13"/>
      <c r="P21" s="30"/>
      <c r="Q21" s="31"/>
      <c r="R21" s="31"/>
    </row>
    <row r="22" spans="1:18" ht="24" customHeight="1" x14ac:dyDescent="0.15">
      <c r="A22" s="240"/>
      <c r="B22" s="15"/>
      <c r="C22" s="37"/>
      <c r="D22" s="141"/>
      <c r="E22" s="141"/>
      <c r="F22" s="141"/>
      <c r="G22" s="13"/>
      <c r="H22" s="13"/>
      <c r="I22" s="13"/>
      <c r="J22" s="13"/>
      <c r="K22" s="242"/>
      <c r="M22" s="30"/>
      <c r="N22" s="13"/>
      <c r="O22" s="13"/>
      <c r="P22" s="30"/>
      <c r="Q22" s="31"/>
      <c r="R22" s="31"/>
    </row>
    <row r="23" spans="1:18" ht="24" customHeight="1" x14ac:dyDescent="0.15">
      <c r="A23" s="240"/>
      <c r="B23" s="15"/>
      <c r="C23" s="37"/>
      <c r="D23" s="141"/>
      <c r="E23" s="141"/>
      <c r="F23" s="141"/>
      <c r="G23" s="13"/>
      <c r="H23" s="13"/>
      <c r="I23" s="13"/>
      <c r="J23" s="13"/>
      <c r="K23" s="242"/>
      <c r="M23" s="30"/>
      <c r="N23" s="13"/>
      <c r="O23" s="13"/>
      <c r="P23" s="30"/>
      <c r="Q23" s="31"/>
      <c r="R23" s="31"/>
    </row>
    <row r="24" spans="1:18" ht="24" customHeight="1" thickBot="1" x14ac:dyDescent="0.2">
      <c r="A24" s="243"/>
      <c r="B24" s="244"/>
      <c r="C24" s="245"/>
      <c r="D24" s="246"/>
      <c r="E24" s="246"/>
      <c r="F24" s="246"/>
      <c r="G24" s="247"/>
      <c r="H24" s="247"/>
      <c r="I24" s="247"/>
      <c r="J24" s="247"/>
      <c r="K24" s="248"/>
      <c r="M24" s="30" t="e">
        <f>H24/G24</f>
        <v>#DIV/0!</v>
      </c>
      <c r="N24" s="13">
        <v>4600</v>
      </c>
      <c r="O24" s="13">
        <v>4181</v>
      </c>
      <c r="P24" s="30">
        <f>O24/N24</f>
        <v>0.90891304347826085</v>
      </c>
      <c r="Q24" s="31"/>
      <c r="R24" s="31"/>
    </row>
    <row r="25" spans="1:18" ht="24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N25" s="32"/>
      <c r="O25" s="32"/>
    </row>
    <row r="26" spans="1:18" ht="24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N26" s="32"/>
      <c r="O26" s="3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selection activeCell="B12" sqref="B12"/>
    </sheetView>
  </sheetViews>
  <sheetFormatPr defaultRowHeight="24" customHeight="1" x14ac:dyDescent="0.15"/>
  <cols>
    <col min="1" max="1" width="12" style="26" customWidth="1"/>
    <col min="2" max="2" width="56.5546875" style="27" customWidth="1"/>
    <col min="3" max="3" width="9.5546875" style="26" customWidth="1"/>
    <col min="4" max="4" width="8.88671875" style="26" customWidth="1"/>
    <col min="5" max="5" width="9.21875" style="26" customWidth="1"/>
    <col min="6" max="6" width="10.5546875" style="28" customWidth="1"/>
    <col min="7" max="7" width="9.6640625" style="26" customWidth="1"/>
    <col min="8" max="8" width="12.6640625" style="29" customWidth="1"/>
    <col min="9" max="9" width="9.6640625" style="26" customWidth="1"/>
    <col min="10" max="10" width="10.5546875" style="25" customWidth="1"/>
    <col min="11" max="11" width="8.44140625" style="26" customWidth="1"/>
    <col min="12" max="12" width="9.88671875" style="16" bestFit="1" customWidth="1"/>
    <col min="13" max="16384" width="8.88671875" style="16"/>
  </cols>
  <sheetData>
    <row r="1" spans="1:12" ht="36" customHeight="1" x14ac:dyDescent="0.15">
      <c r="A1" s="9" t="s">
        <v>19</v>
      </c>
      <c r="B1" s="9"/>
      <c r="C1" s="9"/>
      <c r="D1" s="9"/>
      <c r="E1" s="9"/>
      <c r="F1" s="10"/>
      <c r="G1" s="9"/>
      <c r="H1" s="9"/>
      <c r="I1" s="9"/>
      <c r="J1" s="10"/>
      <c r="K1" s="9"/>
      <c r="L1" s="33"/>
    </row>
    <row r="2" spans="1:12" ht="25.5" customHeight="1" x14ac:dyDescent="0.15">
      <c r="A2" s="39" t="s">
        <v>91</v>
      </c>
      <c r="B2" s="38"/>
      <c r="C2" s="21"/>
      <c r="D2" s="22"/>
      <c r="E2" s="22"/>
      <c r="F2" s="23"/>
      <c r="G2" s="22"/>
      <c r="H2" s="24"/>
      <c r="I2" s="22"/>
      <c r="K2" s="23" t="s">
        <v>82</v>
      </c>
    </row>
    <row r="3" spans="1:12" ht="35.25" customHeight="1" x14ac:dyDescent="0.15">
      <c r="A3" s="11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2" t="s">
        <v>18</v>
      </c>
      <c r="G3" s="2" t="s">
        <v>21</v>
      </c>
      <c r="H3" s="2" t="s">
        <v>92</v>
      </c>
      <c r="I3" s="2" t="s">
        <v>22</v>
      </c>
      <c r="J3" s="12" t="s">
        <v>23</v>
      </c>
      <c r="K3" s="2" t="s">
        <v>1</v>
      </c>
    </row>
    <row r="4" spans="1:12" s="121" customFormat="1" ht="24" customHeight="1" x14ac:dyDescent="0.15">
      <c r="A4" s="125"/>
      <c r="B4" s="34" t="s">
        <v>159</v>
      </c>
      <c r="C4" s="126"/>
      <c r="D4" s="140"/>
      <c r="E4" s="127"/>
      <c r="F4" s="128"/>
      <c r="G4" s="249"/>
      <c r="H4" s="34"/>
      <c r="I4" s="129"/>
      <c r="J4" s="125"/>
      <c r="K4" s="34"/>
      <c r="L4" s="130"/>
    </row>
    <row r="5" spans="1:12" s="121" customFormat="1" ht="24" customHeight="1" x14ac:dyDescent="0.15">
      <c r="A5" s="125"/>
      <c r="B5" s="131"/>
      <c r="C5" s="126"/>
      <c r="D5" s="140"/>
      <c r="E5" s="127"/>
      <c r="F5" s="128"/>
      <c r="G5" s="129"/>
      <c r="H5" s="34"/>
      <c r="I5" s="129"/>
      <c r="J5" s="125"/>
      <c r="K5" s="34"/>
      <c r="L5" s="130"/>
    </row>
    <row r="6" spans="1:12" s="121" customFormat="1" ht="24" customHeight="1" x14ac:dyDescent="0.15">
      <c r="A6" s="125"/>
      <c r="B6" s="131"/>
      <c r="C6" s="126"/>
      <c r="D6" s="140"/>
      <c r="E6" s="127"/>
      <c r="F6" s="128"/>
      <c r="G6" s="249"/>
      <c r="H6" s="34"/>
      <c r="I6" s="129"/>
      <c r="J6" s="125"/>
      <c r="K6" s="34"/>
      <c r="L6" s="130"/>
    </row>
    <row r="7" spans="1:12" s="121" customFormat="1" ht="24" customHeight="1" x14ac:dyDescent="0.15">
      <c r="A7" s="125"/>
      <c r="B7" s="131"/>
      <c r="C7" s="126"/>
      <c r="D7" s="140"/>
      <c r="E7" s="127"/>
      <c r="F7" s="128"/>
      <c r="G7" s="129"/>
      <c r="H7" s="34"/>
      <c r="I7" s="129"/>
      <c r="J7" s="125"/>
      <c r="K7" s="34"/>
      <c r="L7" s="130"/>
    </row>
    <row r="8" spans="1:12" s="121" customFormat="1" ht="24" customHeight="1" x14ac:dyDescent="0.15">
      <c r="A8" s="147"/>
      <c r="B8" s="148"/>
      <c r="C8" s="126"/>
      <c r="D8" s="149"/>
      <c r="E8" s="127"/>
      <c r="F8" s="128"/>
      <c r="G8" s="249"/>
      <c r="H8" s="34"/>
      <c r="I8" s="129"/>
      <c r="J8" s="125"/>
      <c r="K8" s="34"/>
      <c r="L8" s="130"/>
    </row>
    <row r="9" spans="1:12" s="121" customFormat="1" ht="24" customHeight="1" x14ac:dyDescent="0.15">
      <c r="A9" s="147"/>
      <c r="B9" s="34"/>
      <c r="C9" s="126"/>
      <c r="D9" s="149"/>
      <c r="E9" s="127"/>
      <c r="F9" s="128"/>
      <c r="G9" s="249"/>
      <c r="H9" s="34"/>
      <c r="I9" s="129"/>
      <c r="J9" s="125"/>
      <c r="K9" s="34"/>
      <c r="L9" s="130"/>
    </row>
    <row r="10" spans="1:12" s="121" customFormat="1" ht="24" customHeight="1" x14ac:dyDescent="0.15">
      <c r="A10" s="125"/>
      <c r="B10" s="131"/>
      <c r="C10" s="126"/>
      <c r="D10" s="140"/>
      <c r="E10" s="127"/>
      <c r="F10" s="128"/>
      <c r="G10" s="129"/>
      <c r="H10" s="34"/>
      <c r="I10" s="129"/>
      <c r="J10" s="125"/>
      <c r="K10" s="34"/>
      <c r="L10" s="130"/>
    </row>
    <row r="11" spans="1:12" s="121" customFormat="1" ht="24" customHeight="1" x14ac:dyDescent="0.15">
      <c r="A11" s="125"/>
      <c r="B11" s="131"/>
      <c r="C11" s="126"/>
      <c r="D11" s="140"/>
      <c r="E11" s="127"/>
      <c r="F11" s="128"/>
      <c r="G11" s="129"/>
      <c r="H11" s="34"/>
      <c r="I11" s="129"/>
      <c r="J11" s="125"/>
      <c r="K11" s="34"/>
      <c r="L11" s="130"/>
    </row>
    <row r="12" spans="1:12" s="121" customFormat="1" ht="24" customHeight="1" x14ac:dyDescent="0.15">
      <c r="A12" s="125"/>
      <c r="B12" s="131"/>
      <c r="C12" s="126"/>
      <c r="D12" s="140"/>
      <c r="E12" s="127"/>
      <c r="F12" s="128"/>
      <c r="G12" s="129"/>
      <c r="H12" s="34"/>
      <c r="I12" s="129"/>
      <c r="J12" s="125"/>
      <c r="K12" s="34"/>
      <c r="L12" s="130"/>
    </row>
    <row r="13" spans="1:12" s="121" customFormat="1" ht="24" customHeight="1" x14ac:dyDescent="0.15">
      <c r="A13" s="125"/>
      <c r="B13" s="131"/>
      <c r="C13" s="126"/>
      <c r="D13" s="140"/>
      <c r="E13" s="127"/>
      <c r="F13" s="128"/>
      <c r="G13" s="129"/>
      <c r="H13" s="34"/>
      <c r="I13" s="129"/>
      <c r="J13" s="125"/>
      <c r="K13" s="34"/>
      <c r="L13" s="130"/>
    </row>
    <row r="14" spans="1:12" s="121" customFormat="1" ht="24" customHeight="1" x14ac:dyDescent="0.15">
      <c r="A14" s="125"/>
      <c r="B14" s="131"/>
      <c r="C14" s="126"/>
      <c r="D14" s="140"/>
      <c r="E14" s="127"/>
      <c r="F14" s="128"/>
      <c r="G14" s="129"/>
      <c r="H14" s="34"/>
      <c r="I14" s="129"/>
      <c r="J14" s="125"/>
      <c r="K14" s="34"/>
      <c r="L14" s="130"/>
    </row>
    <row r="15" spans="1:12" s="121" customFormat="1" ht="24" customHeight="1" x14ac:dyDescent="0.15">
      <c r="A15" s="125"/>
      <c r="B15" s="131"/>
      <c r="C15" s="126"/>
      <c r="D15" s="140"/>
      <c r="E15" s="127"/>
      <c r="F15" s="128"/>
      <c r="G15" s="129"/>
      <c r="H15" s="34"/>
      <c r="I15" s="129"/>
      <c r="J15" s="125"/>
      <c r="K15" s="34"/>
      <c r="L15" s="130"/>
    </row>
    <row r="16" spans="1:12" s="121" customFormat="1" ht="24" customHeight="1" x14ac:dyDescent="0.15">
      <c r="A16" s="125"/>
      <c r="B16" s="131"/>
      <c r="C16" s="126"/>
      <c r="D16" s="140"/>
      <c r="E16" s="127"/>
      <c r="F16" s="128"/>
      <c r="G16" s="129"/>
      <c r="H16" s="34"/>
      <c r="I16" s="129"/>
      <c r="J16" s="125"/>
      <c r="K16" s="34"/>
      <c r="L16" s="130"/>
    </row>
    <row r="17" spans="1:12" s="121" customFormat="1" ht="24" customHeight="1" x14ac:dyDescent="0.15">
      <c r="A17" s="125"/>
      <c r="B17" s="131"/>
      <c r="C17" s="126"/>
      <c r="D17" s="140"/>
      <c r="E17" s="127"/>
      <c r="F17" s="128"/>
      <c r="G17" s="129"/>
      <c r="H17" s="34"/>
      <c r="I17" s="129"/>
      <c r="J17" s="125"/>
      <c r="K17" s="34"/>
      <c r="L17" s="130"/>
    </row>
    <row r="18" spans="1:12" s="121" customFormat="1" ht="24" customHeight="1" x14ac:dyDescent="0.15">
      <c r="A18" s="125"/>
      <c r="B18" s="131"/>
      <c r="C18" s="126"/>
      <c r="D18" s="140"/>
      <c r="E18" s="127"/>
      <c r="F18" s="128"/>
      <c r="G18" s="129"/>
      <c r="H18" s="34"/>
      <c r="I18" s="129"/>
      <c r="J18" s="125"/>
      <c r="K18" s="34"/>
      <c r="L18" s="130"/>
    </row>
    <row r="19" spans="1:12" s="121" customFormat="1" ht="24" customHeight="1" x14ac:dyDescent="0.15">
      <c r="A19" s="147"/>
      <c r="B19" s="148"/>
      <c r="C19" s="126"/>
      <c r="D19" s="149"/>
      <c r="E19" s="127"/>
      <c r="F19" s="128"/>
      <c r="G19" s="129"/>
      <c r="H19" s="34"/>
      <c r="I19" s="129"/>
      <c r="J19" s="125"/>
      <c r="K19" s="34"/>
      <c r="L19" s="130"/>
    </row>
    <row r="20" spans="1:12" s="121" customFormat="1" ht="24" customHeight="1" x14ac:dyDescent="0.15">
      <c r="A20" s="147"/>
      <c r="B20" s="148"/>
      <c r="C20" s="126"/>
      <c r="D20" s="149"/>
      <c r="E20" s="127"/>
      <c r="F20" s="128"/>
      <c r="G20" s="129"/>
      <c r="H20" s="34"/>
      <c r="I20" s="129"/>
      <c r="J20" s="125"/>
      <c r="K20" s="34"/>
      <c r="L20" s="130"/>
    </row>
    <row r="21" spans="1:12" s="121" customFormat="1" ht="24" customHeight="1" x14ac:dyDescent="0.15">
      <c r="A21" s="147"/>
      <c r="B21" s="148"/>
      <c r="C21" s="126"/>
      <c r="D21" s="149"/>
      <c r="E21" s="127"/>
      <c r="F21" s="128"/>
      <c r="G21" s="129"/>
      <c r="H21" s="34"/>
      <c r="I21" s="129"/>
      <c r="J21" s="125"/>
      <c r="K21" s="34"/>
      <c r="L21" s="13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zoomScaleNormal="100" workbookViewId="0">
      <pane ySplit="3" topLeftCell="A4" activePane="bottomLeft" state="frozen"/>
      <selection activeCell="A3" sqref="A3:A9"/>
      <selection pane="bottomLeft" activeCell="C31" sqref="C31"/>
    </sheetView>
  </sheetViews>
  <sheetFormatPr defaultRowHeight="24" customHeight="1" x14ac:dyDescent="0.15"/>
  <cols>
    <col min="1" max="1" width="11.109375" style="79" customWidth="1"/>
    <col min="2" max="2" width="37.109375" style="79" customWidth="1"/>
    <col min="3" max="3" width="31.77734375" style="79" customWidth="1"/>
    <col min="4" max="9" width="9.33203125" style="79" customWidth="1"/>
    <col min="10" max="10" width="9.6640625" style="79" customWidth="1"/>
    <col min="11" max="11" width="4.88671875" style="86" customWidth="1"/>
    <col min="12" max="12" width="8.88671875" style="86"/>
    <col min="13" max="16384" width="8.88671875" style="40"/>
  </cols>
  <sheetData>
    <row r="1" spans="1:13" ht="36" customHeight="1" x14ac:dyDescent="0.15">
      <c r="A1" s="75" t="s">
        <v>78</v>
      </c>
      <c r="B1" s="75"/>
      <c r="C1" s="75"/>
      <c r="D1" s="75"/>
      <c r="E1" s="75"/>
      <c r="F1" s="75"/>
      <c r="G1" s="75"/>
      <c r="H1" s="75"/>
      <c r="I1" s="75"/>
      <c r="J1" s="75"/>
      <c r="K1" s="108"/>
      <c r="L1" s="108"/>
      <c r="M1" s="109"/>
    </row>
    <row r="2" spans="1:13" ht="25.5" customHeight="1" x14ac:dyDescent="0.15">
      <c r="A2" s="44" t="s">
        <v>91</v>
      </c>
      <c r="B2" s="76"/>
      <c r="C2" s="76"/>
      <c r="D2" s="76"/>
      <c r="E2" s="77"/>
      <c r="F2" s="77"/>
      <c r="G2" s="77"/>
      <c r="H2" s="77"/>
      <c r="I2" s="40"/>
      <c r="J2" s="78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6" t="s">
        <v>53</v>
      </c>
      <c r="I3" s="4" t="s">
        <v>24</v>
      </c>
      <c r="J3" s="2" t="s">
        <v>16</v>
      </c>
    </row>
    <row r="4" spans="1:13" s="110" customFormat="1" ht="24" hidden="1" customHeight="1" x14ac:dyDescent="0.15">
      <c r="A4" s="94" t="s">
        <v>89</v>
      </c>
      <c r="B4" s="95" t="s">
        <v>97</v>
      </c>
      <c r="C4" s="96" t="s">
        <v>98</v>
      </c>
      <c r="D4" s="97">
        <v>80465240</v>
      </c>
      <c r="E4" s="98">
        <v>44326</v>
      </c>
      <c r="F4" s="111">
        <v>44348</v>
      </c>
      <c r="G4" s="99" t="s">
        <v>99</v>
      </c>
      <c r="H4" s="112" t="s">
        <v>104</v>
      </c>
      <c r="I4" s="112"/>
      <c r="J4" s="100"/>
      <c r="K4" s="105"/>
      <c r="L4" s="105"/>
    </row>
    <row r="5" spans="1:13" s="110" customFormat="1" ht="24" hidden="1" customHeight="1" x14ac:dyDescent="0.15">
      <c r="A5" s="94" t="s">
        <v>89</v>
      </c>
      <c r="B5" s="134" t="s">
        <v>100</v>
      </c>
      <c r="C5" s="96" t="s">
        <v>101</v>
      </c>
      <c r="D5" s="97">
        <v>405000000</v>
      </c>
      <c r="E5" s="98">
        <v>44378</v>
      </c>
      <c r="F5" s="111">
        <v>44378</v>
      </c>
      <c r="G5" s="99">
        <v>44588</v>
      </c>
      <c r="H5" s="112" t="s">
        <v>103</v>
      </c>
      <c r="I5" s="112"/>
      <c r="J5" s="100"/>
      <c r="K5" s="105"/>
      <c r="L5" s="105"/>
    </row>
    <row r="6" spans="1:13" ht="24" customHeight="1" x14ac:dyDescent="0.15">
      <c r="A6" s="34"/>
      <c r="B6" s="71" t="s">
        <v>119</v>
      </c>
      <c r="C6" s="5"/>
      <c r="D6" s="93"/>
      <c r="E6" s="132"/>
      <c r="F6" s="133"/>
      <c r="G6" s="90"/>
      <c r="H6" s="114"/>
      <c r="I6" s="114"/>
      <c r="J6" s="34"/>
    </row>
    <row r="7" spans="1:13" s="110" customFormat="1" ht="24" hidden="1" customHeight="1" x14ac:dyDescent="0.15">
      <c r="A7" s="100"/>
      <c r="B7" s="134"/>
      <c r="C7" s="96"/>
      <c r="D7" s="97"/>
      <c r="E7" s="98"/>
      <c r="F7" s="111"/>
      <c r="G7" s="99"/>
      <c r="H7" s="112"/>
      <c r="I7" s="112"/>
      <c r="J7" s="100"/>
      <c r="K7" s="105"/>
      <c r="L7" s="105"/>
    </row>
    <row r="8" spans="1:13" ht="24" customHeight="1" x14ac:dyDescent="0.15">
      <c r="A8" s="62"/>
      <c r="B8" s="161"/>
      <c r="C8" s="63"/>
      <c r="D8" s="162"/>
      <c r="E8" s="163"/>
      <c r="F8" s="164"/>
      <c r="G8" s="92"/>
      <c r="H8" s="114"/>
      <c r="I8" s="114"/>
      <c r="J8" s="62"/>
    </row>
    <row r="9" spans="1:13" ht="24" customHeight="1" x14ac:dyDescent="0.15">
      <c r="A9" s="34"/>
      <c r="B9" s="88"/>
      <c r="C9" s="5"/>
      <c r="D9" s="93"/>
      <c r="E9" s="132"/>
      <c r="F9" s="133"/>
      <c r="G9" s="90"/>
      <c r="H9" s="114"/>
      <c r="I9" s="114"/>
      <c r="J9" s="34"/>
    </row>
    <row r="10" spans="1:13" ht="24" customHeight="1" x14ac:dyDescent="0.15">
      <c r="A10" s="34"/>
      <c r="B10" s="88"/>
      <c r="C10" s="5"/>
      <c r="D10" s="93"/>
      <c r="E10" s="132"/>
      <c r="F10" s="133"/>
      <c r="G10" s="90"/>
      <c r="H10" s="114"/>
      <c r="I10" s="114"/>
      <c r="J10" s="34"/>
    </row>
    <row r="11" spans="1:13" ht="24" customHeight="1" x14ac:dyDescent="0.15">
      <c r="A11" s="34"/>
      <c r="B11" s="88"/>
      <c r="C11" s="5"/>
      <c r="D11" s="93"/>
      <c r="E11" s="132"/>
      <c r="F11" s="133"/>
      <c r="G11" s="90"/>
      <c r="H11" s="114"/>
      <c r="I11" s="114"/>
      <c r="J11" s="34"/>
    </row>
    <row r="12" spans="1:13" ht="24" customHeight="1" x14ac:dyDescent="0.15">
      <c r="A12" s="34"/>
      <c r="B12" s="88"/>
      <c r="C12" s="5"/>
      <c r="D12" s="93"/>
      <c r="E12" s="132"/>
      <c r="F12" s="133"/>
      <c r="G12" s="90"/>
      <c r="H12" s="114"/>
      <c r="I12" s="114"/>
      <c r="J12" s="34"/>
    </row>
    <row r="13" spans="1:13" ht="24" customHeight="1" x14ac:dyDescent="0.15">
      <c r="A13" s="34"/>
      <c r="B13" s="88"/>
      <c r="C13" s="5"/>
      <c r="D13" s="93"/>
      <c r="E13" s="132"/>
      <c r="F13" s="133"/>
      <c r="G13" s="90"/>
      <c r="H13" s="114"/>
      <c r="I13" s="114"/>
      <c r="J13" s="34"/>
    </row>
    <row r="14" spans="1:13" ht="24" customHeight="1" x14ac:dyDescent="0.15">
      <c r="A14" s="34"/>
      <c r="B14" s="88"/>
      <c r="C14" s="5"/>
      <c r="D14" s="93"/>
      <c r="E14" s="132"/>
      <c r="F14" s="133"/>
      <c r="G14" s="90"/>
      <c r="H14" s="114"/>
      <c r="I14" s="114"/>
      <c r="J14" s="34"/>
    </row>
    <row r="15" spans="1:13" ht="24" customHeight="1" x14ac:dyDescent="0.15">
      <c r="A15" s="34"/>
      <c r="B15" s="88"/>
      <c r="C15" s="5"/>
      <c r="D15" s="93"/>
      <c r="E15" s="132"/>
      <c r="F15" s="133"/>
      <c r="G15" s="90"/>
      <c r="H15" s="114"/>
      <c r="I15" s="114"/>
      <c r="J15" s="34"/>
    </row>
    <row r="16" spans="1:13" ht="24" customHeight="1" x14ac:dyDescent="0.15">
      <c r="A16" s="34"/>
      <c r="B16" s="88"/>
      <c r="C16" s="5"/>
      <c r="D16" s="93"/>
      <c r="E16" s="132"/>
      <c r="F16" s="133"/>
      <c r="G16" s="90"/>
      <c r="H16" s="114"/>
      <c r="I16" s="114"/>
      <c r="J16" s="34"/>
    </row>
    <row r="17" spans="1:12" ht="24" customHeight="1" x14ac:dyDescent="0.15">
      <c r="A17" s="34"/>
      <c r="B17" s="88"/>
      <c r="C17" s="5"/>
      <c r="D17" s="93"/>
      <c r="E17" s="132"/>
      <c r="F17" s="133"/>
      <c r="G17" s="90"/>
      <c r="H17" s="114"/>
      <c r="I17" s="114"/>
      <c r="J17" s="34"/>
    </row>
    <row r="18" spans="1:12" ht="24" customHeight="1" x14ac:dyDescent="0.15">
      <c r="A18" s="34"/>
      <c r="B18" s="88"/>
      <c r="C18" s="5"/>
      <c r="D18" s="93"/>
      <c r="E18" s="132"/>
      <c r="F18" s="133"/>
      <c r="G18" s="90"/>
      <c r="H18" s="114"/>
      <c r="I18" s="114"/>
      <c r="J18" s="34"/>
    </row>
    <row r="19" spans="1:12" ht="24" customHeight="1" x14ac:dyDescent="0.15">
      <c r="A19" s="34"/>
      <c r="B19" s="88"/>
      <c r="C19" s="5"/>
      <c r="D19" s="93"/>
      <c r="E19" s="132"/>
      <c r="F19" s="133"/>
      <c r="G19" s="90"/>
      <c r="H19" s="114"/>
      <c r="I19" s="114"/>
      <c r="J19" s="34"/>
    </row>
    <row r="20" spans="1:12" ht="24" customHeight="1" x14ac:dyDescent="0.15">
      <c r="A20" s="34"/>
      <c r="B20" s="88"/>
      <c r="C20" s="5"/>
      <c r="D20" s="93"/>
      <c r="E20" s="132"/>
      <c r="F20" s="133"/>
      <c r="G20" s="90"/>
      <c r="H20" s="114"/>
      <c r="I20" s="114"/>
      <c r="J20" s="34"/>
    </row>
    <row r="21" spans="1:12" ht="24" customHeight="1" x14ac:dyDescent="0.15">
      <c r="A21" s="34"/>
      <c r="B21" s="88"/>
      <c r="C21" s="5"/>
      <c r="D21" s="93"/>
      <c r="E21" s="132"/>
      <c r="F21" s="133"/>
      <c r="G21" s="90"/>
      <c r="H21" s="114"/>
      <c r="I21" s="114"/>
      <c r="J21" s="34"/>
    </row>
    <row r="22" spans="1:12" ht="24" customHeight="1" thickBot="1" x14ac:dyDescent="0.2">
      <c r="A22" s="73"/>
      <c r="B22" s="142"/>
      <c r="C22" s="72"/>
      <c r="D22" s="143"/>
      <c r="E22" s="144"/>
      <c r="F22" s="145"/>
      <c r="G22" s="91"/>
      <c r="H22" s="91"/>
      <c r="I22" s="91"/>
      <c r="J22" s="73"/>
    </row>
    <row r="23" spans="1:12" s="110" customFormat="1" ht="24" hidden="1" customHeight="1" thickTop="1" x14ac:dyDescent="0.15">
      <c r="A23" s="153"/>
      <c r="B23" s="154"/>
      <c r="C23" s="155"/>
      <c r="D23" s="156"/>
      <c r="E23" s="157"/>
      <c r="F23" s="158"/>
      <c r="G23" s="159"/>
      <c r="H23" s="159"/>
      <c r="I23" s="159"/>
      <c r="J23" s="153"/>
      <c r="K23" s="105"/>
      <c r="L23" s="105"/>
    </row>
    <row r="24" spans="1:12" ht="24" customHeight="1" thickTop="1" x14ac:dyDescent="0.15">
      <c r="A24" s="34"/>
      <c r="B24" s="88"/>
      <c r="C24" s="5"/>
      <c r="D24" s="93"/>
      <c r="E24" s="132"/>
      <c r="F24" s="133"/>
      <c r="G24" s="90"/>
      <c r="H24" s="90"/>
      <c r="I24" s="90"/>
      <c r="J24" s="34"/>
    </row>
    <row r="25" spans="1:12" s="110" customFormat="1" ht="24" hidden="1" customHeight="1" x14ac:dyDescent="0.15">
      <c r="A25" s="100"/>
      <c r="B25" s="135"/>
      <c r="C25" s="96"/>
      <c r="D25" s="136"/>
      <c r="E25" s="150"/>
      <c r="F25" s="151"/>
      <c r="G25" s="165"/>
      <c r="H25" s="99"/>
      <c r="I25" s="99"/>
      <c r="J25" s="100"/>
      <c r="K25" s="105"/>
      <c r="L25" s="105"/>
    </row>
    <row r="26" spans="1:12" s="110" customFormat="1" ht="24" hidden="1" customHeight="1" x14ac:dyDescent="0.15">
      <c r="A26" s="100"/>
      <c r="B26" s="135"/>
      <c r="C26" s="96"/>
      <c r="D26" s="136"/>
      <c r="E26" s="150"/>
      <c r="F26" s="151"/>
      <c r="G26" s="99"/>
      <c r="H26" s="99"/>
      <c r="I26" s="99"/>
      <c r="J26" s="100"/>
      <c r="K26" s="105"/>
      <c r="L26" s="105"/>
    </row>
    <row r="27" spans="1:12" s="110" customFormat="1" ht="24" hidden="1" customHeight="1" x14ac:dyDescent="0.15">
      <c r="A27" s="100"/>
      <c r="B27" s="135"/>
      <c r="C27" s="96"/>
      <c r="D27" s="136"/>
      <c r="E27" s="150"/>
      <c r="F27" s="151"/>
      <c r="G27" s="99"/>
      <c r="H27" s="99"/>
      <c r="I27" s="99"/>
      <c r="J27" s="100"/>
      <c r="K27" s="105"/>
      <c r="L27" s="105"/>
    </row>
    <row r="28" spans="1:12" ht="24" customHeight="1" x14ac:dyDescent="0.15">
      <c r="A28" s="34"/>
      <c r="B28" s="152"/>
      <c r="C28" s="5"/>
      <c r="D28" s="93"/>
      <c r="E28" s="132"/>
      <c r="F28" s="133"/>
      <c r="G28" s="90"/>
      <c r="H28" s="90"/>
      <c r="I28" s="90"/>
      <c r="J28" s="34"/>
    </row>
    <row r="29" spans="1:12" ht="24" customHeight="1" x14ac:dyDescent="0.15">
      <c r="A29" s="34"/>
      <c r="B29" s="88"/>
      <c r="C29" s="5"/>
      <c r="D29" s="93"/>
      <c r="E29" s="132"/>
      <c r="F29" s="133"/>
      <c r="G29" s="90"/>
      <c r="H29" s="90"/>
      <c r="I29" s="90"/>
      <c r="J29" s="34"/>
    </row>
    <row r="30" spans="1:12" ht="24" customHeight="1" x14ac:dyDescent="0.15">
      <c r="A30" s="34"/>
      <c r="B30" s="88"/>
      <c r="C30" s="5"/>
      <c r="D30" s="93"/>
      <c r="E30" s="132"/>
      <c r="F30" s="133"/>
      <c r="G30" s="90"/>
      <c r="H30" s="90"/>
      <c r="I30" s="90"/>
      <c r="J30" s="34"/>
    </row>
    <row r="31" spans="1:12" ht="24" customHeight="1" x14ac:dyDescent="0.15">
      <c r="A31" s="34"/>
      <c r="B31" s="88"/>
      <c r="C31" s="5"/>
      <c r="D31" s="93"/>
      <c r="E31" s="132"/>
      <c r="F31" s="133"/>
      <c r="G31" s="90"/>
      <c r="H31" s="90"/>
      <c r="I31" s="90"/>
      <c r="J31" s="34"/>
    </row>
    <row r="32" spans="1:12" ht="24" customHeight="1" x14ac:dyDescent="0.15">
      <c r="A32" s="34"/>
      <c r="B32" s="88"/>
      <c r="C32" s="5"/>
      <c r="D32" s="93"/>
      <c r="E32" s="132"/>
      <c r="F32" s="133"/>
      <c r="G32" s="90"/>
      <c r="H32" s="90"/>
      <c r="I32" s="90"/>
      <c r="J32" s="34"/>
    </row>
    <row r="33" spans="1:10" ht="24" customHeight="1" x14ac:dyDescent="0.15">
      <c r="A33" s="34"/>
      <c r="B33" s="88"/>
      <c r="C33" s="5"/>
      <c r="D33" s="93"/>
      <c r="E33" s="132"/>
      <c r="F33" s="133"/>
      <c r="G33" s="90"/>
      <c r="H33" s="90"/>
      <c r="I33" s="90"/>
      <c r="J33" s="34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Normal="100" workbookViewId="0">
      <pane ySplit="3" topLeftCell="A4" activePane="bottomLeft" state="frozen"/>
      <selection activeCell="A3" sqref="A3:A9"/>
      <selection pane="bottomLeft" sqref="A1:I1"/>
    </sheetView>
  </sheetViews>
  <sheetFormatPr defaultRowHeight="24" customHeight="1" x14ac:dyDescent="0.15"/>
  <cols>
    <col min="1" max="1" width="11.109375" style="266" customWidth="1"/>
    <col min="2" max="2" width="37.109375" style="80" customWidth="1"/>
    <col min="3" max="3" width="31.77734375" style="81" customWidth="1"/>
    <col min="4" max="4" width="9.33203125" style="82" customWidth="1"/>
    <col min="5" max="8" width="9.33203125" style="83" customWidth="1"/>
    <col min="9" max="9" width="9.33203125" style="79" customWidth="1"/>
    <col min="10" max="10" width="8.88671875" style="85" customWidth="1"/>
    <col min="11" max="11" width="10.109375" style="85" hidden="1" customWidth="1"/>
    <col min="12" max="12" width="8.88671875" style="138" hidden="1" customWidth="1"/>
    <col min="13" max="14" width="8.88671875" style="85" hidden="1" customWidth="1"/>
    <col min="15" max="15" width="8.88671875" style="85" customWidth="1"/>
    <col min="16" max="16384" width="8.88671875" style="85"/>
  </cols>
  <sheetData>
    <row r="1" spans="1:12" ht="36" customHeight="1" x14ac:dyDescent="0.15">
      <c r="A1" s="304" t="s">
        <v>17</v>
      </c>
      <c r="B1" s="304"/>
      <c r="C1" s="304"/>
      <c r="D1" s="304"/>
      <c r="E1" s="304"/>
      <c r="F1" s="304"/>
      <c r="G1" s="304"/>
      <c r="H1" s="304"/>
      <c r="I1" s="304"/>
      <c r="J1" s="84"/>
    </row>
    <row r="2" spans="1:12" ht="25.5" customHeight="1" x14ac:dyDescent="0.15">
      <c r="A2" s="265" t="s">
        <v>91</v>
      </c>
      <c r="B2" s="258"/>
      <c r="C2" s="258"/>
      <c r="D2" s="259"/>
      <c r="E2" s="259"/>
      <c r="F2" s="259"/>
      <c r="G2" s="259"/>
      <c r="H2" s="259"/>
      <c r="I2" s="201" t="s">
        <v>169</v>
      </c>
    </row>
    <row r="3" spans="1:12" ht="35.25" customHeight="1" x14ac:dyDescent="0.15">
      <c r="A3" s="1" t="s">
        <v>108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60" t="s">
        <v>102</v>
      </c>
      <c r="J3" s="86"/>
    </row>
    <row r="4" spans="1:12" s="105" customFormat="1" ht="24" hidden="1" customHeight="1" x14ac:dyDescent="0.15">
      <c r="A4" s="100" t="s">
        <v>109</v>
      </c>
      <c r="B4" s="96" t="s">
        <v>100</v>
      </c>
      <c r="C4" s="96" t="s">
        <v>101</v>
      </c>
      <c r="D4" s="106">
        <v>405000000</v>
      </c>
      <c r="E4" s="103">
        <v>283500000</v>
      </c>
      <c r="F4" s="107"/>
      <c r="G4" s="103"/>
      <c r="H4" s="103">
        <f t="shared" ref="H4" si="0">SUM(E4:G4)</f>
        <v>283500000</v>
      </c>
      <c r="I4" s="137" t="s">
        <v>105</v>
      </c>
      <c r="J4" s="104"/>
      <c r="K4" s="104">
        <f t="shared" ref="K4:K31" si="1">D4-H4</f>
        <v>121500000</v>
      </c>
      <c r="L4" s="166"/>
    </row>
    <row r="5" spans="1:12" s="105" customFormat="1" ht="24" hidden="1" customHeight="1" x14ac:dyDescent="0.15">
      <c r="A5" s="100" t="s">
        <v>109</v>
      </c>
      <c r="B5" s="95" t="s">
        <v>106</v>
      </c>
      <c r="C5" s="96" t="s">
        <v>96</v>
      </c>
      <c r="D5" s="136">
        <v>11400000</v>
      </c>
      <c r="E5" s="103"/>
      <c r="F5" s="107">
        <f>950000*2</f>
        <v>1900000</v>
      </c>
      <c r="G5" s="103"/>
      <c r="H5" s="103">
        <f t="shared" ref="H5" si="2">SUM(E5:G5)</f>
        <v>1900000</v>
      </c>
      <c r="I5" s="137" t="s">
        <v>107</v>
      </c>
      <c r="J5" s="104"/>
      <c r="K5" s="104">
        <f t="shared" si="1"/>
        <v>9500000</v>
      </c>
      <c r="L5" s="166"/>
    </row>
    <row r="6" spans="1:12" s="105" customFormat="1" ht="24" hidden="1" customHeight="1" x14ac:dyDescent="0.15">
      <c r="A6" s="100"/>
      <c r="B6" s="95"/>
      <c r="C6" s="146"/>
      <c r="D6" s="106"/>
      <c r="E6" s="103"/>
      <c r="F6" s="107"/>
      <c r="G6" s="103"/>
      <c r="H6" s="103"/>
      <c r="I6" s="137"/>
      <c r="J6" s="104"/>
      <c r="K6" s="104"/>
      <c r="L6" s="160"/>
    </row>
    <row r="7" spans="1:12" s="105" customFormat="1" ht="24" hidden="1" customHeight="1" x14ac:dyDescent="0.15">
      <c r="A7" s="100"/>
      <c r="B7" s="95"/>
      <c r="C7" s="146"/>
      <c r="D7" s="106"/>
      <c r="E7" s="103"/>
      <c r="F7" s="107"/>
      <c r="G7" s="103"/>
      <c r="H7" s="103"/>
      <c r="I7" s="137"/>
      <c r="J7" s="104"/>
      <c r="K7" s="104"/>
      <c r="L7" s="160"/>
    </row>
    <row r="8" spans="1:12" s="105" customFormat="1" ht="24" hidden="1" customHeight="1" x14ac:dyDescent="0.15">
      <c r="A8" s="100"/>
      <c r="B8" s="95"/>
      <c r="C8" s="146"/>
      <c r="D8" s="106"/>
      <c r="E8" s="103"/>
      <c r="F8" s="107"/>
      <c r="G8" s="103"/>
      <c r="H8" s="103"/>
      <c r="I8" s="137"/>
      <c r="J8" s="104"/>
      <c r="K8" s="104"/>
      <c r="L8" s="160"/>
    </row>
    <row r="9" spans="1:12" s="86" customFormat="1" ht="24" customHeight="1" x14ac:dyDescent="0.15">
      <c r="A9" s="34" t="s">
        <v>123</v>
      </c>
      <c r="B9" s="74" t="s">
        <v>124</v>
      </c>
      <c r="C9" s="36" t="s">
        <v>125</v>
      </c>
      <c r="D9" s="57">
        <v>7101600</v>
      </c>
      <c r="E9" s="180"/>
      <c r="F9" s="181">
        <f>591800</f>
        <v>591800</v>
      </c>
      <c r="G9" s="180"/>
      <c r="H9" s="180">
        <f t="shared" ref="H9:H13" si="3">SUM(E9:G9)</f>
        <v>591800</v>
      </c>
      <c r="I9" s="101" t="s">
        <v>126</v>
      </c>
      <c r="J9" s="87"/>
      <c r="K9" s="87"/>
      <c r="L9" s="167"/>
    </row>
    <row r="10" spans="1:12" s="86" customFormat="1" ht="24" customHeight="1" x14ac:dyDescent="0.15">
      <c r="A10" s="34" t="s">
        <v>123</v>
      </c>
      <c r="B10" s="74" t="s">
        <v>127</v>
      </c>
      <c r="C10" s="36" t="s">
        <v>125</v>
      </c>
      <c r="D10" s="57">
        <v>3020400</v>
      </c>
      <c r="E10" s="180"/>
      <c r="F10" s="181">
        <f>250070</f>
        <v>250070</v>
      </c>
      <c r="G10" s="180"/>
      <c r="H10" s="180">
        <f t="shared" si="3"/>
        <v>250070</v>
      </c>
      <c r="I10" s="101" t="s">
        <v>107</v>
      </c>
      <c r="J10" s="87"/>
      <c r="K10" s="87"/>
      <c r="L10" s="167"/>
    </row>
    <row r="11" spans="1:12" s="86" customFormat="1" ht="24" customHeight="1" x14ac:dyDescent="0.15">
      <c r="A11" s="34" t="s">
        <v>123</v>
      </c>
      <c r="B11" s="74" t="s">
        <v>128</v>
      </c>
      <c r="C11" s="36" t="s">
        <v>125</v>
      </c>
      <c r="D11" s="57">
        <v>6954000</v>
      </c>
      <c r="E11" s="180"/>
      <c r="F11" s="181">
        <f>579490</f>
        <v>579490</v>
      </c>
      <c r="G11" s="180"/>
      <c r="H11" s="180">
        <f t="shared" si="3"/>
        <v>579490</v>
      </c>
      <c r="I11" s="101" t="s">
        <v>107</v>
      </c>
      <c r="J11" s="87"/>
      <c r="K11" s="87"/>
      <c r="L11" s="167"/>
    </row>
    <row r="12" spans="1:12" s="86" customFormat="1" ht="24" customHeight="1" x14ac:dyDescent="0.15">
      <c r="A12" s="34" t="s">
        <v>123</v>
      </c>
      <c r="B12" s="74" t="s">
        <v>129</v>
      </c>
      <c r="C12" s="36" t="s">
        <v>131</v>
      </c>
      <c r="D12" s="57">
        <v>2719200</v>
      </c>
      <c r="E12" s="180"/>
      <c r="F12" s="181">
        <f>226600</f>
        <v>226600</v>
      </c>
      <c r="G12" s="180"/>
      <c r="H12" s="180">
        <f t="shared" si="3"/>
        <v>226600</v>
      </c>
      <c r="I12" s="101" t="s">
        <v>107</v>
      </c>
      <c r="J12" s="87"/>
      <c r="K12" s="87"/>
      <c r="L12" s="167"/>
    </row>
    <row r="13" spans="1:12" s="86" customFormat="1" ht="24" customHeight="1" x14ac:dyDescent="0.15">
      <c r="A13" s="34" t="s">
        <v>123</v>
      </c>
      <c r="B13" s="74" t="s">
        <v>130</v>
      </c>
      <c r="C13" s="36" t="s">
        <v>125</v>
      </c>
      <c r="D13" s="57">
        <v>7601880</v>
      </c>
      <c r="E13" s="180"/>
      <c r="F13" s="181">
        <f>633490</f>
        <v>633490</v>
      </c>
      <c r="G13" s="180"/>
      <c r="H13" s="180">
        <f t="shared" si="3"/>
        <v>633490</v>
      </c>
      <c r="I13" s="101" t="s">
        <v>107</v>
      </c>
      <c r="J13" s="87"/>
      <c r="K13" s="87"/>
      <c r="L13" s="167"/>
    </row>
    <row r="14" spans="1:12" s="105" customFormat="1" ht="24" hidden="1" customHeight="1" x14ac:dyDescent="0.15">
      <c r="A14" s="100"/>
      <c r="B14" s="95"/>
      <c r="C14" s="146"/>
      <c r="D14" s="182"/>
      <c r="E14" s="183"/>
      <c r="F14" s="184"/>
      <c r="G14" s="183"/>
      <c r="H14" s="183"/>
      <c r="I14" s="137"/>
      <c r="J14" s="104"/>
      <c r="K14" s="104"/>
      <c r="L14" s="160"/>
    </row>
    <row r="15" spans="1:12" s="105" customFormat="1" ht="24" hidden="1" customHeight="1" x14ac:dyDescent="0.15">
      <c r="A15" s="100"/>
      <c r="B15" s="95"/>
      <c r="C15" s="146"/>
      <c r="D15" s="182"/>
      <c r="E15" s="183"/>
      <c r="F15" s="184"/>
      <c r="G15" s="183"/>
      <c r="H15" s="183"/>
      <c r="I15" s="137"/>
      <c r="J15" s="104"/>
      <c r="K15" s="104"/>
      <c r="L15" s="160"/>
    </row>
    <row r="16" spans="1:12" s="105" customFormat="1" ht="24" hidden="1" customHeight="1" x14ac:dyDescent="0.15">
      <c r="A16" s="100"/>
      <c r="B16" s="95"/>
      <c r="C16" s="146"/>
      <c r="D16" s="182"/>
      <c r="E16" s="183"/>
      <c r="F16" s="184"/>
      <c r="G16" s="183"/>
      <c r="H16" s="183"/>
      <c r="I16" s="137"/>
      <c r="J16" s="104"/>
      <c r="K16" s="104"/>
      <c r="L16" s="160"/>
    </row>
    <row r="17" spans="1:12" s="105" customFormat="1" ht="24" hidden="1" customHeight="1" x14ac:dyDescent="0.15">
      <c r="A17" s="100"/>
      <c r="B17" s="95"/>
      <c r="C17" s="146"/>
      <c r="D17" s="182"/>
      <c r="E17" s="183"/>
      <c r="F17" s="184"/>
      <c r="G17" s="183"/>
      <c r="H17" s="183"/>
      <c r="I17" s="137"/>
      <c r="J17" s="104"/>
      <c r="K17" s="104"/>
      <c r="L17" s="160"/>
    </row>
    <row r="18" spans="1:12" s="105" customFormat="1" ht="24" hidden="1" customHeight="1" x14ac:dyDescent="0.15">
      <c r="A18" s="100"/>
      <c r="B18" s="95"/>
      <c r="C18" s="146"/>
      <c r="D18" s="182"/>
      <c r="E18" s="183"/>
      <c r="F18" s="184"/>
      <c r="G18" s="183"/>
      <c r="H18" s="183"/>
      <c r="I18" s="137"/>
      <c r="J18" s="104"/>
      <c r="K18" s="104"/>
      <c r="L18" s="160"/>
    </row>
    <row r="19" spans="1:12" s="105" customFormat="1" ht="24" hidden="1" customHeight="1" x14ac:dyDescent="0.15">
      <c r="A19" s="100"/>
      <c r="B19" s="95"/>
      <c r="C19" s="146"/>
      <c r="D19" s="182"/>
      <c r="E19" s="183"/>
      <c r="F19" s="184"/>
      <c r="G19" s="183"/>
      <c r="H19" s="183"/>
      <c r="I19" s="137"/>
      <c r="J19" s="104"/>
      <c r="K19" s="104"/>
      <c r="L19" s="160"/>
    </row>
    <row r="20" spans="1:12" s="86" customFormat="1" ht="24" customHeight="1" x14ac:dyDescent="0.15">
      <c r="A20" s="34" t="s">
        <v>135</v>
      </c>
      <c r="B20" s="179" t="s">
        <v>132</v>
      </c>
      <c r="C20" s="179" t="s">
        <v>133</v>
      </c>
      <c r="D20" s="185">
        <v>5400000</v>
      </c>
      <c r="E20" s="185"/>
      <c r="F20" s="185">
        <v>540000</v>
      </c>
      <c r="G20" s="185"/>
      <c r="H20" s="185">
        <v>540000</v>
      </c>
      <c r="I20" s="360" t="s">
        <v>134</v>
      </c>
      <c r="J20" s="87"/>
      <c r="K20" s="87"/>
      <c r="L20" s="167"/>
    </row>
    <row r="21" spans="1:12" s="105" customFormat="1" ht="24" hidden="1" customHeight="1" thickTop="1" x14ac:dyDescent="0.15">
      <c r="A21" s="100"/>
      <c r="B21" s="95"/>
      <c r="C21" s="146"/>
      <c r="D21" s="182"/>
      <c r="E21" s="183"/>
      <c r="F21" s="184"/>
      <c r="G21" s="183"/>
      <c r="H21" s="183"/>
      <c r="I21" s="361"/>
      <c r="J21" s="104"/>
      <c r="K21" s="104"/>
      <c r="L21" s="166"/>
    </row>
    <row r="22" spans="1:12" s="86" customFormat="1" ht="25.5" customHeight="1" x14ac:dyDescent="0.15">
      <c r="A22" s="363" t="s">
        <v>123</v>
      </c>
      <c r="B22" s="364" t="s">
        <v>241</v>
      </c>
      <c r="C22" s="363" t="s">
        <v>250</v>
      </c>
      <c r="D22" s="365">
        <v>910000</v>
      </c>
      <c r="E22" s="180"/>
      <c r="F22" s="181"/>
      <c r="G22" s="180"/>
      <c r="H22" s="366">
        <v>910000</v>
      </c>
      <c r="I22" s="362" t="s">
        <v>334</v>
      </c>
      <c r="J22" s="87"/>
      <c r="K22" s="87"/>
      <c r="L22" s="102"/>
    </row>
    <row r="23" spans="1:12" s="86" customFormat="1" ht="24" customHeight="1" x14ac:dyDescent="0.15">
      <c r="A23" s="34"/>
      <c r="B23" s="74" t="s">
        <v>168</v>
      </c>
      <c r="C23" s="36"/>
      <c r="D23" s="57"/>
      <c r="E23" s="180"/>
      <c r="F23" s="181"/>
      <c r="G23" s="180"/>
      <c r="H23" s="180"/>
      <c r="I23" s="362"/>
      <c r="J23" s="87"/>
      <c r="K23" s="87"/>
      <c r="L23" s="102"/>
    </row>
    <row r="24" spans="1:12" s="86" customFormat="1" ht="24" customHeight="1" x14ac:dyDescent="0.15">
      <c r="A24" s="186"/>
      <c r="B24" s="179"/>
      <c r="C24" s="36"/>
      <c r="D24" s="57"/>
      <c r="E24" s="180"/>
      <c r="F24" s="181"/>
      <c r="G24" s="180"/>
      <c r="H24" s="180"/>
      <c r="I24" s="362"/>
      <c r="J24" s="87"/>
      <c r="K24" s="87">
        <f t="shared" si="1"/>
        <v>0</v>
      </c>
      <c r="L24" s="102"/>
    </row>
    <row r="25" spans="1:12" s="86" customFormat="1" ht="24" customHeight="1" x14ac:dyDescent="0.15">
      <c r="A25" s="34"/>
      <c r="B25" s="74"/>
      <c r="C25" s="36"/>
      <c r="D25" s="57"/>
      <c r="E25" s="180"/>
      <c r="F25" s="181"/>
      <c r="G25" s="180"/>
      <c r="H25" s="180"/>
      <c r="I25" s="101"/>
      <c r="J25" s="87"/>
      <c r="K25" s="87">
        <f t="shared" si="1"/>
        <v>0</v>
      </c>
      <c r="L25" s="102"/>
    </row>
    <row r="26" spans="1:12" s="86" customFormat="1" ht="24" customHeight="1" x14ac:dyDescent="0.15">
      <c r="A26" s="34"/>
      <c r="B26" s="74"/>
      <c r="C26" s="36"/>
      <c r="D26" s="57"/>
      <c r="E26" s="180"/>
      <c r="F26" s="181"/>
      <c r="G26" s="180"/>
      <c r="H26" s="180"/>
      <c r="I26" s="101"/>
      <c r="J26" s="87"/>
      <c r="K26" s="87">
        <f t="shared" si="1"/>
        <v>0</v>
      </c>
      <c r="L26" s="102"/>
    </row>
    <row r="27" spans="1:12" s="86" customFormat="1" ht="24" customHeight="1" x14ac:dyDescent="0.15">
      <c r="A27" s="34"/>
      <c r="B27" s="74"/>
      <c r="C27" s="36"/>
      <c r="D27" s="57"/>
      <c r="E27" s="180"/>
      <c r="F27" s="181"/>
      <c r="G27" s="180"/>
      <c r="H27" s="180"/>
      <c r="I27" s="101"/>
      <c r="J27" s="87"/>
      <c r="K27" s="87">
        <f t="shared" si="1"/>
        <v>0</v>
      </c>
      <c r="L27" s="102"/>
    </row>
    <row r="28" spans="1:12" s="86" customFormat="1" ht="24" customHeight="1" x14ac:dyDescent="0.15">
      <c r="A28" s="34"/>
      <c r="B28" s="74"/>
      <c r="C28" s="36"/>
      <c r="D28" s="57"/>
      <c r="E28" s="180"/>
      <c r="F28" s="181"/>
      <c r="G28" s="180"/>
      <c r="H28" s="180"/>
      <c r="I28" s="101"/>
      <c r="J28" s="87"/>
      <c r="K28" s="87">
        <f t="shared" si="1"/>
        <v>0</v>
      </c>
      <c r="L28" s="102"/>
    </row>
    <row r="29" spans="1:12" s="86" customFormat="1" ht="24" customHeight="1" x14ac:dyDescent="0.15">
      <c r="A29" s="34"/>
      <c r="B29" s="74"/>
      <c r="C29" s="36"/>
      <c r="D29" s="57"/>
      <c r="E29" s="180"/>
      <c r="F29" s="181"/>
      <c r="G29" s="180"/>
      <c r="H29" s="180"/>
      <c r="I29" s="101"/>
      <c r="J29" s="87"/>
      <c r="K29" s="87">
        <f t="shared" si="1"/>
        <v>0</v>
      </c>
      <c r="L29" s="102"/>
    </row>
    <row r="30" spans="1:12" s="86" customFormat="1" ht="24" customHeight="1" x14ac:dyDescent="0.15">
      <c r="A30" s="34"/>
      <c r="B30" s="74"/>
      <c r="C30" s="36"/>
      <c r="D30" s="57"/>
      <c r="E30" s="180"/>
      <c r="F30" s="181"/>
      <c r="G30" s="180"/>
      <c r="H30" s="180"/>
      <c r="I30" s="101"/>
      <c r="J30" s="87"/>
      <c r="K30" s="87">
        <f t="shared" si="1"/>
        <v>0</v>
      </c>
      <c r="L30" s="102"/>
    </row>
    <row r="31" spans="1:12" s="86" customFormat="1" ht="24" customHeight="1" x14ac:dyDescent="0.15">
      <c r="A31" s="34"/>
      <c r="B31" s="74"/>
      <c r="C31" s="36"/>
      <c r="D31" s="260"/>
      <c r="E31" s="35"/>
      <c r="F31" s="261"/>
      <c r="G31" s="35"/>
      <c r="H31" s="35"/>
      <c r="I31" s="101"/>
      <c r="J31" s="87"/>
      <c r="K31" s="87">
        <f t="shared" si="1"/>
        <v>0</v>
      </c>
      <c r="L31" s="102"/>
    </row>
    <row r="32" spans="1:12" ht="24" customHeight="1" x14ac:dyDescent="0.15">
      <c r="L32" s="102"/>
    </row>
    <row r="33" spans="12:12" ht="24" customHeight="1" x14ac:dyDescent="0.15">
      <c r="L33" s="102"/>
    </row>
    <row r="34" spans="12:12" ht="24" customHeight="1" x14ac:dyDescent="0.15">
      <c r="L34" s="102"/>
    </row>
  </sheetData>
  <autoFilter ref="A3:O3"/>
  <sortState ref="A18:L102">
    <sortCondition ref="I18:I102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2:H3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2"/>
  <sheetViews>
    <sheetView showGridLines="0" topLeftCell="A29" zoomScaleNormal="100" workbookViewId="0">
      <selection activeCell="A52" sqref="A52"/>
    </sheetView>
  </sheetViews>
  <sheetFormatPr defaultRowHeight="24" customHeight="1" x14ac:dyDescent="0.15"/>
  <cols>
    <col min="1" max="1" width="14.5546875" style="54" customWidth="1"/>
    <col min="2" max="2" width="17.21875" style="54" customWidth="1"/>
    <col min="3" max="3" width="19.109375" style="54" customWidth="1"/>
    <col min="4" max="4" width="18" style="54" customWidth="1"/>
    <col min="5" max="5" width="23.77734375" style="54" customWidth="1"/>
    <col min="6" max="16384" width="8.88671875" style="67"/>
  </cols>
  <sheetData>
    <row r="1" spans="1:5" s="68" customFormat="1" ht="36" customHeight="1" x14ac:dyDescent="0.15">
      <c r="A1" s="43" t="s">
        <v>110</v>
      </c>
      <c r="B1" s="43"/>
      <c r="C1" s="43"/>
      <c r="D1" s="43"/>
      <c r="E1" s="43"/>
    </row>
    <row r="2" spans="1:5" s="48" customFormat="1" ht="24" customHeight="1" thickBot="1" x14ac:dyDescent="0.2">
      <c r="A2" s="44" t="s">
        <v>91</v>
      </c>
      <c r="B2" s="45"/>
      <c r="C2" s="46"/>
      <c r="D2" s="46"/>
      <c r="E2" s="47" t="s">
        <v>111</v>
      </c>
    </row>
    <row r="3" spans="1:5" ht="24" customHeight="1" thickTop="1" x14ac:dyDescent="0.15">
      <c r="A3" s="305" t="s">
        <v>160</v>
      </c>
      <c r="B3" s="49" t="s">
        <v>44</v>
      </c>
      <c r="C3" s="308" t="s">
        <v>242</v>
      </c>
      <c r="D3" s="309"/>
      <c r="E3" s="350"/>
    </row>
    <row r="4" spans="1:5" ht="24" customHeight="1" x14ac:dyDescent="0.15">
      <c r="A4" s="306"/>
      <c r="B4" s="50" t="s">
        <v>45</v>
      </c>
      <c r="C4" s="171">
        <v>910000</v>
      </c>
      <c r="D4" s="51" t="s">
        <v>161</v>
      </c>
      <c r="E4" s="351" t="s">
        <v>311</v>
      </c>
    </row>
    <row r="5" spans="1:5" ht="24" customHeight="1" x14ac:dyDescent="0.15">
      <c r="A5" s="306"/>
      <c r="B5" s="50" t="s">
        <v>46</v>
      </c>
      <c r="C5" s="172">
        <v>1</v>
      </c>
      <c r="D5" s="51" t="s">
        <v>28</v>
      </c>
      <c r="E5" s="351">
        <v>910000</v>
      </c>
    </row>
    <row r="6" spans="1:5" ht="24" customHeight="1" x14ac:dyDescent="0.15">
      <c r="A6" s="306"/>
      <c r="B6" s="50" t="s">
        <v>27</v>
      </c>
      <c r="C6" s="173" t="s">
        <v>257</v>
      </c>
      <c r="D6" s="51" t="s">
        <v>77</v>
      </c>
      <c r="E6" s="352" t="s">
        <v>162</v>
      </c>
    </row>
    <row r="7" spans="1:5" ht="24" customHeight="1" x14ac:dyDescent="0.15">
      <c r="A7" s="306"/>
      <c r="B7" s="50" t="s">
        <v>47</v>
      </c>
      <c r="C7" s="174" t="s">
        <v>253</v>
      </c>
      <c r="D7" s="51" t="s">
        <v>48</v>
      </c>
      <c r="E7" s="353" t="s">
        <v>252</v>
      </c>
    </row>
    <row r="8" spans="1:5" ht="24" customHeight="1" x14ac:dyDescent="0.15">
      <c r="A8" s="306"/>
      <c r="B8" s="50" t="s">
        <v>49</v>
      </c>
      <c r="C8" s="174" t="s">
        <v>254</v>
      </c>
      <c r="D8" s="51" t="s">
        <v>30</v>
      </c>
      <c r="E8" s="354" t="s">
        <v>251</v>
      </c>
    </row>
    <row r="9" spans="1:5" ht="24" customHeight="1" thickBot="1" x14ac:dyDescent="0.2">
      <c r="A9" s="307"/>
      <c r="B9" s="52" t="s">
        <v>50</v>
      </c>
      <c r="C9" s="175" t="s">
        <v>163</v>
      </c>
      <c r="D9" s="53" t="s">
        <v>51</v>
      </c>
      <c r="E9" s="356" t="s">
        <v>256</v>
      </c>
    </row>
    <row r="10" spans="1:5" ht="24" customHeight="1" thickTop="1" x14ac:dyDescent="0.15">
      <c r="A10" s="305" t="s">
        <v>160</v>
      </c>
      <c r="B10" s="49" t="s">
        <v>44</v>
      </c>
      <c r="C10" s="308" t="s">
        <v>243</v>
      </c>
      <c r="D10" s="309"/>
      <c r="E10" s="350"/>
    </row>
    <row r="11" spans="1:5" ht="24" customHeight="1" x14ac:dyDescent="0.15">
      <c r="A11" s="306"/>
      <c r="B11" s="50" t="s">
        <v>45</v>
      </c>
      <c r="C11" s="171">
        <v>5500000</v>
      </c>
      <c r="D11" s="51" t="s">
        <v>161</v>
      </c>
      <c r="E11" s="351" t="s">
        <v>259</v>
      </c>
    </row>
    <row r="12" spans="1:5" ht="24" customHeight="1" x14ac:dyDescent="0.15">
      <c r="A12" s="306"/>
      <c r="B12" s="50" t="s">
        <v>46</v>
      </c>
      <c r="C12" s="172">
        <v>0.90900000000000003</v>
      </c>
      <c r="D12" s="51" t="s">
        <v>28</v>
      </c>
      <c r="E12" s="351">
        <v>5000000</v>
      </c>
    </row>
    <row r="13" spans="1:5" ht="24" customHeight="1" x14ac:dyDescent="0.15">
      <c r="A13" s="306"/>
      <c r="B13" s="50" t="s">
        <v>27</v>
      </c>
      <c r="C13" s="173" t="s">
        <v>262</v>
      </c>
      <c r="D13" s="51" t="s">
        <v>77</v>
      </c>
      <c r="E13" s="352" t="s">
        <v>264</v>
      </c>
    </row>
    <row r="14" spans="1:5" ht="24" customHeight="1" x14ac:dyDescent="0.15">
      <c r="A14" s="306"/>
      <c r="B14" s="50" t="s">
        <v>47</v>
      </c>
      <c r="C14" s="174" t="s">
        <v>260</v>
      </c>
      <c r="D14" s="51" t="s">
        <v>48</v>
      </c>
      <c r="E14" s="353" t="s">
        <v>265</v>
      </c>
    </row>
    <row r="15" spans="1:5" ht="24" customHeight="1" x14ac:dyDescent="0.15">
      <c r="A15" s="306"/>
      <c r="B15" s="50" t="s">
        <v>49</v>
      </c>
      <c r="C15" s="174" t="s">
        <v>254</v>
      </c>
      <c r="D15" s="51" t="s">
        <v>30</v>
      </c>
      <c r="E15" s="354" t="s">
        <v>258</v>
      </c>
    </row>
    <row r="16" spans="1:5" ht="24" customHeight="1" thickBot="1" x14ac:dyDescent="0.2">
      <c r="A16" s="307"/>
      <c r="B16" s="52" t="s">
        <v>50</v>
      </c>
      <c r="C16" s="175" t="s">
        <v>163</v>
      </c>
      <c r="D16" s="53" t="s">
        <v>51</v>
      </c>
      <c r="E16" s="356" t="s">
        <v>267</v>
      </c>
    </row>
    <row r="17" spans="1:5" ht="24" customHeight="1" thickTop="1" x14ac:dyDescent="0.15">
      <c r="A17" s="305" t="s">
        <v>160</v>
      </c>
      <c r="B17" s="49" t="s">
        <v>44</v>
      </c>
      <c r="C17" s="308" t="s">
        <v>244</v>
      </c>
      <c r="D17" s="309"/>
      <c r="E17" s="350"/>
    </row>
    <row r="18" spans="1:5" ht="24" customHeight="1" x14ac:dyDescent="0.15">
      <c r="A18" s="306"/>
      <c r="B18" s="50" t="s">
        <v>45</v>
      </c>
      <c r="C18" s="171">
        <v>2210000</v>
      </c>
      <c r="D18" s="51" t="s">
        <v>161</v>
      </c>
      <c r="E18" s="351" t="s">
        <v>268</v>
      </c>
    </row>
    <row r="19" spans="1:5" ht="24" customHeight="1" x14ac:dyDescent="0.15">
      <c r="A19" s="306"/>
      <c r="B19" s="50" t="s">
        <v>46</v>
      </c>
      <c r="C19" s="172">
        <v>0.95020000000000004</v>
      </c>
      <c r="D19" s="51" t="s">
        <v>28</v>
      </c>
      <c r="E19" s="351">
        <v>2100000</v>
      </c>
    </row>
    <row r="20" spans="1:5" ht="24" customHeight="1" x14ac:dyDescent="0.15">
      <c r="A20" s="306"/>
      <c r="B20" s="50" t="s">
        <v>27</v>
      </c>
      <c r="C20" s="173" t="s">
        <v>273</v>
      </c>
      <c r="D20" s="51" t="s">
        <v>77</v>
      </c>
      <c r="E20" s="352" t="s">
        <v>275</v>
      </c>
    </row>
    <row r="21" spans="1:5" ht="24" customHeight="1" x14ac:dyDescent="0.15">
      <c r="A21" s="306"/>
      <c r="B21" s="50" t="s">
        <v>47</v>
      </c>
      <c r="C21" s="174" t="s">
        <v>277</v>
      </c>
      <c r="D21" s="51" t="s">
        <v>48</v>
      </c>
      <c r="E21" s="353" t="s">
        <v>276</v>
      </c>
    </row>
    <row r="22" spans="1:5" ht="24" customHeight="1" x14ac:dyDescent="0.15">
      <c r="A22" s="306"/>
      <c r="B22" s="50" t="s">
        <v>49</v>
      </c>
      <c r="C22" s="174" t="s">
        <v>254</v>
      </c>
      <c r="D22" s="51" t="s">
        <v>30</v>
      </c>
      <c r="E22" s="354" t="s">
        <v>271</v>
      </c>
    </row>
    <row r="23" spans="1:5" ht="24" customHeight="1" thickBot="1" x14ac:dyDescent="0.2">
      <c r="A23" s="307"/>
      <c r="B23" s="52" t="s">
        <v>50</v>
      </c>
      <c r="C23" s="175" t="s">
        <v>163</v>
      </c>
      <c r="D23" s="53" t="s">
        <v>51</v>
      </c>
      <c r="E23" s="356" t="s">
        <v>270</v>
      </c>
    </row>
    <row r="24" spans="1:5" ht="24" customHeight="1" thickTop="1" x14ac:dyDescent="0.15">
      <c r="A24" s="305" t="s">
        <v>160</v>
      </c>
      <c r="B24" s="49" t="s">
        <v>44</v>
      </c>
      <c r="C24" s="308" t="s">
        <v>245</v>
      </c>
      <c r="D24" s="309"/>
      <c r="E24" s="350"/>
    </row>
    <row r="25" spans="1:5" ht="24" customHeight="1" x14ac:dyDescent="0.15">
      <c r="A25" s="306"/>
      <c r="B25" s="50" t="s">
        <v>45</v>
      </c>
      <c r="C25" s="171">
        <v>7500000</v>
      </c>
      <c r="D25" s="51" t="s">
        <v>161</v>
      </c>
      <c r="E25" s="351" t="s">
        <v>278</v>
      </c>
    </row>
    <row r="26" spans="1:5" ht="24" customHeight="1" x14ac:dyDescent="0.15">
      <c r="A26" s="306"/>
      <c r="B26" s="50" t="s">
        <v>46</v>
      </c>
      <c r="C26" s="172">
        <v>0.93330000000000002</v>
      </c>
      <c r="D26" s="51" t="s">
        <v>28</v>
      </c>
      <c r="E26" s="351">
        <v>7000000</v>
      </c>
    </row>
    <row r="27" spans="1:5" ht="24" customHeight="1" x14ac:dyDescent="0.15">
      <c r="A27" s="306"/>
      <c r="B27" s="50" t="s">
        <v>27</v>
      </c>
      <c r="C27" s="173" t="s">
        <v>280</v>
      </c>
      <c r="D27" s="51" t="s">
        <v>77</v>
      </c>
      <c r="E27" s="352" t="s">
        <v>282</v>
      </c>
    </row>
    <row r="28" spans="1:5" ht="24" customHeight="1" x14ac:dyDescent="0.15">
      <c r="A28" s="306"/>
      <c r="B28" s="50" t="s">
        <v>47</v>
      </c>
      <c r="C28" s="174" t="s">
        <v>277</v>
      </c>
      <c r="D28" s="51" t="s">
        <v>48</v>
      </c>
      <c r="E28" s="357" t="s">
        <v>283</v>
      </c>
    </row>
    <row r="29" spans="1:5" ht="24" customHeight="1" x14ac:dyDescent="0.15">
      <c r="A29" s="306"/>
      <c r="B29" s="50" t="s">
        <v>49</v>
      </c>
      <c r="C29" s="174" t="s">
        <v>254</v>
      </c>
      <c r="D29" s="51" t="s">
        <v>30</v>
      </c>
      <c r="E29" s="354" t="s">
        <v>284</v>
      </c>
    </row>
    <row r="30" spans="1:5" ht="24" customHeight="1" thickBot="1" x14ac:dyDescent="0.2">
      <c r="A30" s="307"/>
      <c r="B30" s="52" t="s">
        <v>50</v>
      </c>
      <c r="C30" s="175" t="s">
        <v>163</v>
      </c>
      <c r="D30" s="53" t="s">
        <v>51</v>
      </c>
      <c r="E30" s="356" t="s">
        <v>286</v>
      </c>
    </row>
    <row r="31" spans="1:5" ht="24" customHeight="1" thickTop="1" x14ac:dyDescent="0.15">
      <c r="A31" s="305" t="s">
        <v>160</v>
      </c>
      <c r="B31" s="49" t="s">
        <v>44</v>
      </c>
      <c r="C31" s="308" t="s">
        <v>246</v>
      </c>
      <c r="D31" s="309"/>
      <c r="E31" s="350"/>
    </row>
    <row r="32" spans="1:5" ht="24" customHeight="1" x14ac:dyDescent="0.15">
      <c r="A32" s="306"/>
      <c r="B32" s="50" t="s">
        <v>45</v>
      </c>
      <c r="C32" s="171">
        <v>13000000</v>
      </c>
      <c r="D32" s="51" t="s">
        <v>161</v>
      </c>
      <c r="E32" s="351" t="s">
        <v>287</v>
      </c>
    </row>
    <row r="33" spans="1:5" ht="24" customHeight="1" x14ac:dyDescent="0.15">
      <c r="A33" s="306"/>
      <c r="B33" s="50" t="s">
        <v>46</v>
      </c>
      <c r="C33" s="172">
        <v>0.93</v>
      </c>
      <c r="D33" s="51" t="s">
        <v>28</v>
      </c>
      <c r="E33" s="351">
        <v>12090000</v>
      </c>
    </row>
    <row r="34" spans="1:5" ht="24" customHeight="1" x14ac:dyDescent="0.15">
      <c r="A34" s="306"/>
      <c r="B34" s="50" t="s">
        <v>27</v>
      </c>
      <c r="C34" s="173" t="s">
        <v>290</v>
      </c>
      <c r="D34" s="51" t="s">
        <v>77</v>
      </c>
      <c r="E34" s="352" t="s">
        <v>292</v>
      </c>
    </row>
    <row r="35" spans="1:5" ht="24" customHeight="1" x14ac:dyDescent="0.15">
      <c r="A35" s="306"/>
      <c r="B35" s="50" t="s">
        <v>47</v>
      </c>
      <c r="C35" s="174" t="s">
        <v>297</v>
      </c>
      <c r="D35" s="51" t="s">
        <v>48</v>
      </c>
      <c r="E35" s="357" t="s">
        <v>293</v>
      </c>
    </row>
    <row r="36" spans="1:5" ht="24" customHeight="1" x14ac:dyDescent="0.15">
      <c r="A36" s="306"/>
      <c r="B36" s="50" t="s">
        <v>49</v>
      </c>
      <c r="C36" s="174" t="s">
        <v>254</v>
      </c>
      <c r="D36" s="51" t="s">
        <v>30</v>
      </c>
      <c r="E36" s="354" t="s">
        <v>294</v>
      </c>
    </row>
    <row r="37" spans="1:5" ht="24" customHeight="1" thickBot="1" x14ac:dyDescent="0.2">
      <c r="A37" s="307"/>
      <c r="B37" s="52" t="s">
        <v>50</v>
      </c>
      <c r="C37" s="175" t="s">
        <v>163</v>
      </c>
      <c r="D37" s="53" t="s">
        <v>51</v>
      </c>
      <c r="E37" s="356" t="s">
        <v>288</v>
      </c>
    </row>
    <row r="38" spans="1:5" ht="24" customHeight="1" thickTop="1" x14ac:dyDescent="0.15">
      <c r="A38" s="305" t="s">
        <v>160</v>
      </c>
      <c r="B38" s="49" t="s">
        <v>44</v>
      </c>
      <c r="C38" s="308" t="s">
        <v>247</v>
      </c>
      <c r="D38" s="309"/>
      <c r="E38" s="350"/>
    </row>
    <row r="39" spans="1:5" ht="24" customHeight="1" x14ac:dyDescent="0.15">
      <c r="A39" s="306"/>
      <c r="B39" s="50" t="s">
        <v>45</v>
      </c>
      <c r="C39" s="171">
        <v>9000000</v>
      </c>
      <c r="D39" s="51" t="s">
        <v>161</v>
      </c>
      <c r="E39" s="351" t="s">
        <v>301</v>
      </c>
    </row>
    <row r="40" spans="1:5" ht="24" customHeight="1" x14ac:dyDescent="0.15">
      <c r="A40" s="306"/>
      <c r="B40" s="50" t="s">
        <v>46</v>
      </c>
      <c r="C40" s="172">
        <v>0.93</v>
      </c>
      <c r="D40" s="51" t="s">
        <v>28</v>
      </c>
      <c r="E40" s="351">
        <v>8370000</v>
      </c>
    </row>
    <row r="41" spans="1:5" ht="24" customHeight="1" x14ac:dyDescent="0.15">
      <c r="A41" s="306"/>
      <c r="B41" s="50" t="s">
        <v>27</v>
      </c>
      <c r="C41" s="173" t="s">
        <v>296</v>
      </c>
      <c r="D41" s="51" t="s">
        <v>77</v>
      </c>
      <c r="E41" s="352" t="s">
        <v>303</v>
      </c>
    </row>
    <row r="42" spans="1:5" ht="24" customHeight="1" x14ac:dyDescent="0.15">
      <c r="A42" s="306"/>
      <c r="B42" s="50" t="s">
        <v>47</v>
      </c>
      <c r="C42" s="174" t="s">
        <v>297</v>
      </c>
      <c r="D42" s="51" t="s">
        <v>48</v>
      </c>
      <c r="E42" s="353" t="s">
        <v>304</v>
      </c>
    </row>
    <row r="43" spans="1:5" ht="24" customHeight="1" x14ac:dyDescent="0.15">
      <c r="A43" s="306"/>
      <c r="B43" s="50" t="s">
        <v>49</v>
      </c>
      <c r="C43" s="174" t="s">
        <v>254</v>
      </c>
      <c r="D43" s="51" t="s">
        <v>30</v>
      </c>
      <c r="E43" s="354" t="s">
        <v>300</v>
      </c>
    </row>
    <row r="44" spans="1:5" ht="24" customHeight="1" thickBot="1" x14ac:dyDescent="0.2">
      <c r="A44" s="307"/>
      <c r="B44" s="52" t="s">
        <v>50</v>
      </c>
      <c r="C44" s="175" t="s">
        <v>163</v>
      </c>
      <c r="D44" s="53" t="s">
        <v>51</v>
      </c>
      <c r="E44" s="356" t="s">
        <v>299</v>
      </c>
    </row>
    <row r="45" spans="1:5" ht="24" customHeight="1" thickTop="1" x14ac:dyDescent="0.15">
      <c r="A45" s="305" t="s">
        <v>160</v>
      </c>
      <c r="B45" s="49" t="s">
        <v>44</v>
      </c>
      <c r="C45" s="308" t="s">
        <v>248</v>
      </c>
      <c r="D45" s="309"/>
      <c r="E45" s="350"/>
    </row>
    <row r="46" spans="1:5" ht="24" customHeight="1" x14ac:dyDescent="0.15">
      <c r="A46" s="306"/>
      <c r="B46" s="50" t="s">
        <v>45</v>
      </c>
      <c r="C46" s="171">
        <v>15000000</v>
      </c>
      <c r="D46" s="51" t="s">
        <v>161</v>
      </c>
      <c r="E46" s="351" t="s">
        <v>305</v>
      </c>
    </row>
    <row r="47" spans="1:5" ht="24" customHeight="1" x14ac:dyDescent="0.15">
      <c r="A47" s="306"/>
      <c r="B47" s="50" t="s">
        <v>46</v>
      </c>
      <c r="C47" s="172">
        <v>0.94779999999999998</v>
      </c>
      <c r="D47" s="51" t="s">
        <v>28</v>
      </c>
      <c r="E47" s="351">
        <v>14217000</v>
      </c>
    </row>
    <row r="48" spans="1:5" ht="24" customHeight="1" x14ac:dyDescent="0.15">
      <c r="A48" s="306"/>
      <c r="B48" s="50" t="s">
        <v>27</v>
      </c>
      <c r="C48" s="173" t="s">
        <v>306</v>
      </c>
      <c r="D48" s="51" t="s">
        <v>77</v>
      </c>
      <c r="E48" s="352" t="s">
        <v>310</v>
      </c>
    </row>
    <row r="49" spans="1:5" ht="24" customHeight="1" x14ac:dyDescent="0.15">
      <c r="A49" s="306"/>
      <c r="B49" s="50" t="s">
        <v>47</v>
      </c>
      <c r="C49" s="174"/>
      <c r="D49" s="51" t="s">
        <v>48</v>
      </c>
      <c r="E49" s="353"/>
    </row>
    <row r="50" spans="1:5" ht="24" customHeight="1" x14ac:dyDescent="0.15">
      <c r="A50" s="306"/>
      <c r="B50" s="50" t="s">
        <v>49</v>
      </c>
      <c r="C50" s="174"/>
      <c r="D50" s="51" t="s">
        <v>30</v>
      </c>
      <c r="E50" s="354" t="s">
        <v>308</v>
      </c>
    </row>
    <row r="51" spans="1:5" ht="24" customHeight="1" thickBot="1" x14ac:dyDescent="0.2">
      <c r="A51" s="307"/>
      <c r="B51" s="52" t="s">
        <v>50</v>
      </c>
      <c r="C51" s="175" t="s">
        <v>163</v>
      </c>
      <c r="D51" s="53" t="s">
        <v>51</v>
      </c>
      <c r="E51" s="355" t="s">
        <v>307</v>
      </c>
    </row>
    <row r="52" spans="1:5" ht="24" customHeight="1" thickTop="1" x14ac:dyDescent="0.15"/>
  </sheetData>
  <mergeCells count="14">
    <mergeCell ref="A38:A44"/>
    <mergeCell ref="C38:E38"/>
    <mergeCell ref="A45:A51"/>
    <mergeCell ref="C45:E45"/>
    <mergeCell ref="A24:A30"/>
    <mergeCell ref="C24:E24"/>
    <mergeCell ref="A31:A37"/>
    <mergeCell ref="C31:E31"/>
    <mergeCell ref="A3:A9"/>
    <mergeCell ref="C3:E3"/>
    <mergeCell ref="A10:A16"/>
    <mergeCell ref="C10:E10"/>
    <mergeCell ref="A17:A23"/>
    <mergeCell ref="C17:E17"/>
  </mergeCells>
  <phoneticPr fontId="21" type="noConversion"/>
  <conditionalFormatting sqref="C7:C8">
    <cfRule type="duplicateValues" dxfId="16" priority="17"/>
  </conditionalFormatting>
  <conditionalFormatting sqref="C9">
    <cfRule type="duplicateValues" dxfId="15" priority="16"/>
  </conditionalFormatting>
  <conditionalFormatting sqref="C21:C22">
    <cfRule type="duplicateValues" dxfId="12" priority="13"/>
  </conditionalFormatting>
  <conditionalFormatting sqref="C23">
    <cfRule type="duplicateValues" dxfId="11" priority="12"/>
  </conditionalFormatting>
  <conditionalFormatting sqref="C28:C29">
    <cfRule type="duplicateValues" dxfId="10" priority="11"/>
  </conditionalFormatting>
  <conditionalFormatting sqref="C30">
    <cfRule type="duplicateValues" dxfId="9" priority="10"/>
  </conditionalFormatting>
  <conditionalFormatting sqref="C35:C36">
    <cfRule type="duplicateValues" dxfId="8" priority="9"/>
  </conditionalFormatting>
  <conditionalFormatting sqref="C37">
    <cfRule type="duplicateValues" dxfId="7" priority="8"/>
  </conditionalFormatting>
  <conditionalFormatting sqref="C44">
    <cfRule type="duplicateValues" dxfId="5" priority="6"/>
  </conditionalFormatting>
  <conditionalFormatting sqref="C49:C50">
    <cfRule type="duplicateValues" dxfId="4" priority="5"/>
  </conditionalFormatting>
  <conditionalFormatting sqref="C51">
    <cfRule type="duplicateValues" dxfId="3" priority="4"/>
  </conditionalFormatting>
  <conditionalFormatting sqref="C14:C15">
    <cfRule type="duplicateValues" dxfId="2" priority="3"/>
  </conditionalFormatting>
  <conditionalFormatting sqref="C16">
    <cfRule type="duplicateValues" dxfId="1" priority="2"/>
  </conditionalFormatting>
  <conditionalFormatting sqref="C42:C4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3"/>
  <sheetViews>
    <sheetView showGridLines="0" topLeftCell="A55" zoomScaleNormal="100" workbookViewId="0">
      <selection activeCell="A64" sqref="A64:A67"/>
    </sheetView>
  </sheetViews>
  <sheetFormatPr defaultRowHeight="20.25" customHeight="1" x14ac:dyDescent="0.15"/>
  <cols>
    <col min="1" max="1" width="17.109375" style="79" customWidth="1"/>
    <col min="2" max="2" width="20.44140625" style="79" customWidth="1"/>
    <col min="3" max="3" width="18.33203125" style="79" customWidth="1"/>
    <col min="4" max="6" width="15.5546875" style="81" customWidth="1"/>
    <col min="7" max="16384" width="8.88671875" style="121"/>
  </cols>
  <sheetData>
    <row r="1" spans="1:6" s="197" customFormat="1" ht="36" customHeight="1" x14ac:dyDescent="0.15">
      <c r="A1" s="75" t="s">
        <v>112</v>
      </c>
      <c r="B1" s="75"/>
      <c r="C1" s="75"/>
      <c r="D1" s="196"/>
      <c r="E1" s="196"/>
      <c r="F1" s="196"/>
    </row>
    <row r="2" spans="1:6" ht="20.25" customHeight="1" thickBot="1" x14ac:dyDescent="0.2">
      <c r="A2" s="44" t="s">
        <v>113</v>
      </c>
      <c r="B2" s="198"/>
      <c r="C2" s="77"/>
      <c r="D2" s="199"/>
      <c r="E2" s="199"/>
      <c r="F2" s="200" t="s">
        <v>114</v>
      </c>
    </row>
    <row r="3" spans="1:6" ht="20.25" customHeight="1" thickTop="1" x14ac:dyDescent="0.15">
      <c r="A3" s="176" t="s">
        <v>26</v>
      </c>
      <c r="B3" s="315" t="s">
        <v>242</v>
      </c>
      <c r="C3" s="316"/>
      <c r="D3" s="316"/>
      <c r="E3" s="316"/>
      <c r="F3" s="317"/>
    </row>
    <row r="4" spans="1:6" ht="20.25" customHeight="1" x14ac:dyDescent="0.15">
      <c r="A4" s="332" t="s">
        <v>34</v>
      </c>
      <c r="B4" s="329" t="s">
        <v>27</v>
      </c>
      <c r="C4" s="330" t="s">
        <v>74</v>
      </c>
      <c r="D4" s="187" t="s">
        <v>35</v>
      </c>
      <c r="E4" s="187" t="s">
        <v>28</v>
      </c>
      <c r="F4" s="188" t="s">
        <v>88</v>
      </c>
    </row>
    <row r="5" spans="1:6" ht="20.25" customHeight="1" x14ac:dyDescent="0.15">
      <c r="A5" s="333"/>
      <c r="B5" s="329"/>
      <c r="C5" s="331"/>
      <c r="D5" s="187" t="s">
        <v>36</v>
      </c>
      <c r="E5" s="187" t="s">
        <v>29</v>
      </c>
      <c r="F5" s="188" t="s">
        <v>37</v>
      </c>
    </row>
    <row r="6" spans="1:6" ht="20.25" customHeight="1" x14ac:dyDescent="0.15">
      <c r="A6" s="333"/>
      <c r="B6" s="335" t="s">
        <v>249</v>
      </c>
      <c r="C6" s="336" t="s">
        <v>164</v>
      </c>
      <c r="D6" s="322">
        <v>910000</v>
      </c>
      <c r="E6" s="322">
        <v>910000</v>
      </c>
      <c r="F6" s="338">
        <v>1</v>
      </c>
    </row>
    <row r="7" spans="1:6" ht="20.25" customHeight="1" x14ac:dyDescent="0.15">
      <c r="A7" s="334"/>
      <c r="B7" s="335"/>
      <c r="C7" s="337"/>
      <c r="D7" s="323"/>
      <c r="E7" s="323"/>
      <c r="F7" s="338"/>
    </row>
    <row r="8" spans="1:6" ht="20.25" customHeight="1" x14ac:dyDescent="0.15">
      <c r="A8" s="318" t="s">
        <v>30</v>
      </c>
      <c r="B8" s="189" t="s">
        <v>31</v>
      </c>
      <c r="C8" s="189" t="s">
        <v>116</v>
      </c>
      <c r="D8" s="320" t="s">
        <v>32</v>
      </c>
      <c r="E8" s="320"/>
      <c r="F8" s="321"/>
    </row>
    <row r="9" spans="1:6" ht="20.25" customHeight="1" x14ac:dyDescent="0.15">
      <c r="A9" s="319"/>
      <c r="B9" s="7" t="s">
        <v>313</v>
      </c>
      <c r="C9" s="7" t="s">
        <v>314</v>
      </c>
      <c r="D9" s="310" t="s">
        <v>255</v>
      </c>
      <c r="E9" s="311"/>
      <c r="F9" s="312"/>
    </row>
    <row r="10" spans="1:6" ht="20.25" customHeight="1" x14ac:dyDescent="0.15">
      <c r="A10" s="177" t="s">
        <v>117</v>
      </c>
      <c r="B10" s="324" t="s">
        <v>165</v>
      </c>
      <c r="C10" s="325"/>
      <c r="D10" s="326"/>
      <c r="E10" s="326"/>
      <c r="F10" s="327"/>
    </row>
    <row r="11" spans="1:6" ht="20.25" customHeight="1" x14ac:dyDescent="0.15">
      <c r="A11" s="177" t="s">
        <v>38</v>
      </c>
      <c r="B11" s="328" t="s">
        <v>312</v>
      </c>
      <c r="C11" s="326"/>
      <c r="D11" s="326"/>
      <c r="E11" s="326"/>
      <c r="F11" s="327"/>
    </row>
    <row r="12" spans="1:6" ht="20.25" customHeight="1" thickBot="1" x14ac:dyDescent="0.2">
      <c r="A12" s="178" t="s">
        <v>33</v>
      </c>
      <c r="B12" s="313"/>
      <c r="C12" s="313"/>
      <c r="D12" s="313"/>
      <c r="E12" s="313"/>
      <c r="F12" s="314"/>
    </row>
    <row r="13" spans="1:6" ht="20.25" customHeight="1" thickTop="1" x14ac:dyDescent="0.15">
      <c r="A13" s="176" t="s">
        <v>26</v>
      </c>
      <c r="B13" s="315" t="s">
        <v>315</v>
      </c>
      <c r="C13" s="316"/>
      <c r="D13" s="316"/>
      <c r="E13" s="316"/>
      <c r="F13" s="317"/>
    </row>
    <row r="14" spans="1:6" ht="20.25" customHeight="1" x14ac:dyDescent="0.15">
      <c r="A14" s="332" t="s">
        <v>34</v>
      </c>
      <c r="B14" s="329" t="s">
        <v>27</v>
      </c>
      <c r="C14" s="330" t="s">
        <v>115</v>
      </c>
      <c r="D14" s="187" t="s">
        <v>35</v>
      </c>
      <c r="E14" s="187" t="s">
        <v>28</v>
      </c>
      <c r="F14" s="188" t="s">
        <v>88</v>
      </c>
    </row>
    <row r="15" spans="1:6" ht="20.25" customHeight="1" x14ac:dyDescent="0.15">
      <c r="A15" s="333"/>
      <c r="B15" s="329"/>
      <c r="C15" s="331"/>
      <c r="D15" s="187" t="s">
        <v>36</v>
      </c>
      <c r="E15" s="187" t="s">
        <v>29</v>
      </c>
      <c r="F15" s="188" t="s">
        <v>37</v>
      </c>
    </row>
    <row r="16" spans="1:6" ht="20.25" customHeight="1" x14ac:dyDescent="0.15">
      <c r="A16" s="333"/>
      <c r="B16" s="335" t="s">
        <v>261</v>
      </c>
      <c r="C16" s="336" t="s">
        <v>263</v>
      </c>
      <c r="D16" s="322">
        <v>5500000</v>
      </c>
      <c r="E16" s="322">
        <v>5000000</v>
      </c>
      <c r="F16" s="338">
        <v>0.90900000000000003</v>
      </c>
    </row>
    <row r="17" spans="1:6" ht="20.25" customHeight="1" x14ac:dyDescent="0.15">
      <c r="A17" s="334"/>
      <c r="B17" s="335"/>
      <c r="C17" s="337"/>
      <c r="D17" s="323"/>
      <c r="E17" s="323"/>
      <c r="F17" s="338"/>
    </row>
    <row r="18" spans="1:6" ht="20.25" customHeight="1" x14ac:dyDescent="0.15">
      <c r="A18" s="318" t="s">
        <v>30</v>
      </c>
      <c r="B18" s="189" t="s">
        <v>31</v>
      </c>
      <c r="C18" s="189" t="s">
        <v>116</v>
      </c>
      <c r="D18" s="320" t="s">
        <v>32</v>
      </c>
      <c r="E18" s="320"/>
      <c r="F18" s="321"/>
    </row>
    <row r="19" spans="1:6" ht="20.25" customHeight="1" x14ac:dyDescent="0.15">
      <c r="A19" s="319"/>
      <c r="B19" s="358" t="s">
        <v>316</v>
      </c>
      <c r="C19" s="359" t="s">
        <v>317</v>
      </c>
      <c r="D19" s="310" t="s">
        <v>266</v>
      </c>
      <c r="E19" s="311"/>
      <c r="F19" s="312"/>
    </row>
    <row r="20" spans="1:6" ht="20.25" customHeight="1" x14ac:dyDescent="0.15">
      <c r="A20" s="177" t="s">
        <v>118</v>
      </c>
      <c r="B20" s="324" t="s">
        <v>165</v>
      </c>
      <c r="C20" s="325"/>
      <c r="D20" s="326"/>
      <c r="E20" s="326"/>
      <c r="F20" s="327"/>
    </row>
    <row r="21" spans="1:6" ht="20.25" customHeight="1" x14ac:dyDescent="0.15">
      <c r="A21" s="177" t="s">
        <v>38</v>
      </c>
      <c r="B21" s="328" t="s">
        <v>319</v>
      </c>
      <c r="C21" s="326"/>
      <c r="D21" s="326"/>
      <c r="E21" s="326"/>
      <c r="F21" s="327"/>
    </row>
    <row r="22" spans="1:6" ht="20.25" customHeight="1" thickBot="1" x14ac:dyDescent="0.2">
      <c r="A22" s="178" t="s">
        <v>33</v>
      </c>
      <c r="B22" s="313"/>
      <c r="C22" s="313"/>
      <c r="D22" s="313"/>
      <c r="E22" s="313"/>
      <c r="F22" s="314"/>
    </row>
    <row r="23" spans="1:6" ht="20.25" customHeight="1" thickTop="1" x14ac:dyDescent="0.15">
      <c r="A23" s="176" t="s">
        <v>26</v>
      </c>
      <c r="B23" s="315" t="s">
        <v>244</v>
      </c>
      <c r="C23" s="316"/>
      <c r="D23" s="316"/>
      <c r="E23" s="316"/>
      <c r="F23" s="317"/>
    </row>
    <row r="24" spans="1:6" ht="20.25" customHeight="1" x14ac:dyDescent="0.15">
      <c r="A24" s="332" t="s">
        <v>34</v>
      </c>
      <c r="B24" s="329" t="s">
        <v>27</v>
      </c>
      <c r="C24" s="330" t="s">
        <v>74</v>
      </c>
      <c r="D24" s="262" t="s">
        <v>35</v>
      </c>
      <c r="E24" s="262" t="s">
        <v>28</v>
      </c>
      <c r="F24" s="263" t="s">
        <v>88</v>
      </c>
    </row>
    <row r="25" spans="1:6" ht="20.25" customHeight="1" x14ac:dyDescent="0.15">
      <c r="A25" s="333"/>
      <c r="B25" s="329"/>
      <c r="C25" s="331"/>
      <c r="D25" s="262" t="s">
        <v>36</v>
      </c>
      <c r="E25" s="262" t="s">
        <v>29</v>
      </c>
      <c r="F25" s="263" t="s">
        <v>37</v>
      </c>
    </row>
    <row r="26" spans="1:6" ht="20.25" customHeight="1" x14ac:dyDescent="0.15">
      <c r="A26" s="333"/>
      <c r="B26" s="335" t="s">
        <v>272</v>
      </c>
      <c r="C26" s="336" t="s">
        <v>274</v>
      </c>
      <c r="D26" s="322">
        <v>2210000</v>
      </c>
      <c r="E26" s="322">
        <v>2100000</v>
      </c>
      <c r="F26" s="338">
        <v>0.95020000000000004</v>
      </c>
    </row>
    <row r="27" spans="1:6" ht="20.25" customHeight="1" x14ac:dyDescent="0.15">
      <c r="A27" s="334"/>
      <c r="B27" s="335"/>
      <c r="C27" s="337"/>
      <c r="D27" s="323"/>
      <c r="E27" s="323"/>
      <c r="F27" s="338"/>
    </row>
    <row r="28" spans="1:6" ht="20.25" customHeight="1" x14ac:dyDescent="0.15">
      <c r="A28" s="318" t="s">
        <v>30</v>
      </c>
      <c r="B28" s="264" t="s">
        <v>31</v>
      </c>
      <c r="C28" s="264" t="s">
        <v>116</v>
      </c>
      <c r="D28" s="320" t="s">
        <v>32</v>
      </c>
      <c r="E28" s="320"/>
      <c r="F28" s="321"/>
    </row>
    <row r="29" spans="1:6" ht="20.25" customHeight="1" x14ac:dyDescent="0.15">
      <c r="A29" s="319"/>
      <c r="B29" s="7" t="s">
        <v>320</v>
      </c>
      <c r="C29" s="7" t="s">
        <v>321</v>
      </c>
      <c r="D29" s="310" t="s">
        <v>269</v>
      </c>
      <c r="E29" s="311"/>
      <c r="F29" s="312"/>
    </row>
    <row r="30" spans="1:6" ht="20.25" customHeight="1" x14ac:dyDescent="0.15">
      <c r="A30" s="177" t="s">
        <v>117</v>
      </c>
      <c r="B30" s="324" t="s">
        <v>165</v>
      </c>
      <c r="C30" s="325"/>
      <c r="D30" s="326"/>
      <c r="E30" s="326"/>
      <c r="F30" s="327"/>
    </row>
    <row r="31" spans="1:6" ht="20.25" customHeight="1" x14ac:dyDescent="0.15">
      <c r="A31" s="177" t="s">
        <v>38</v>
      </c>
      <c r="B31" s="328" t="s">
        <v>326</v>
      </c>
      <c r="C31" s="326"/>
      <c r="D31" s="326"/>
      <c r="E31" s="326"/>
      <c r="F31" s="327"/>
    </row>
    <row r="32" spans="1:6" ht="20.25" customHeight="1" thickBot="1" x14ac:dyDescent="0.2">
      <c r="A32" s="178" t="s">
        <v>33</v>
      </c>
      <c r="B32" s="313"/>
      <c r="C32" s="313"/>
      <c r="D32" s="313"/>
      <c r="E32" s="313"/>
      <c r="F32" s="314"/>
    </row>
    <row r="33" spans="1:6" ht="20.25" customHeight="1" thickTop="1" x14ac:dyDescent="0.15">
      <c r="A33" s="176" t="s">
        <v>26</v>
      </c>
      <c r="B33" s="315" t="s">
        <v>245</v>
      </c>
      <c r="C33" s="316"/>
      <c r="D33" s="316"/>
      <c r="E33" s="316"/>
      <c r="F33" s="317"/>
    </row>
    <row r="34" spans="1:6" ht="20.25" customHeight="1" x14ac:dyDescent="0.15">
      <c r="A34" s="332" t="s">
        <v>34</v>
      </c>
      <c r="B34" s="329" t="s">
        <v>27</v>
      </c>
      <c r="C34" s="330" t="s">
        <v>74</v>
      </c>
      <c r="D34" s="262" t="s">
        <v>35</v>
      </c>
      <c r="E34" s="262" t="s">
        <v>28</v>
      </c>
      <c r="F34" s="263" t="s">
        <v>88</v>
      </c>
    </row>
    <row r="35" spans="1:6" ht="20.25" customHeight="1" x14ac:dyDescent="0.15">
      <c r="A35" s="333"/>
      <c r="B35" s="329"/>
      <c r="C35" s="331"/>
      <c r="D35" s="262" t="s">
        <v>36</v>
      </c>
      <c r="E35" s="262" t="s">
        <v>29</v>
      </c>
      <c r="F35" s="263" t="s">
        <v>37</v>
      </c>
    </row>
    <row r="36" spans="1:6" ht="20.25" customHeight="1" x14ac:dyDescent="0.15">
      <c r="A36" s="333"/>
      <c r="B36" s="335" t="s">
        <v>279</v>
      </c>
      <c r="C36" s="336" t="s">
        <v>281</v>
      </c>
      <c r="D36" s="322">
        <v>7500000</v>
      </c>
      <c r="E36" s="322">
        <v>7000000</v>
      </c>
      <c r="F36" s="338">
        <v>0.93330000000000002</v>
      </c>
    </row>
    <row r="37" spans="1:6" ht="20.25" customHeight="1" x14ac:dyDescent="0.15">
      <c r="A37" s="334"/>
      <c r="B37" s="335"/>
      <c r="C37" s="337"/>
      <c r="D37" s="323"/>
      <c r="E37" s="323"/>
      <c r="F37" s="338"/>
    </row>
    <row r="38" spans="1:6" ht="20.25" customHeight="1" x14ac:dyDescent="0.15">
      <c r="A38" s="318" t="s">
        <v>30</v>
      </c>
      <c r="B38" s="264" t="s">
        <v>31</v>
      </c>
      <c r="C38" s="264" t="s">
        <v>116</v>
      </c>
      <c r="D38" s="320" t="s">
        <v>32</v>
      </c>
      <c r="E38" s="320"/>
      <c r="F38" s="321"/>
    </row>
    <row r="39" spans="1:6" ht="20.25" customHeight="1" x14ac:dyDescent="0.15">
      <c r="A39" s="319"/>
      <c r="B39" s="358" t="s">
        <v>327</v>
      </c>
      <c r="C39" s="359" t="s">
        <v>322</v>
      </c>
      <c r="D39" s="310" t="s">
        <v>285</v>
      </c>
      <c r="E39" s="311"/>
      <c r="F39" s="312"/>
    </row>
    <row r="40" spans="1:6" ht="20.25" customHeight="1" x14ac:dyDescent="0.15">
      <c r="A40" s="177" t="s">
        <v>117</v>
      </c>
      <c r="B40" s="324" t="s">
        <v>165</v>
      </c>
      <c r="C40" s="325"/>
      <c r="D40" s="326"/>
      <c r="E40" s="326"/>
      <c r="F40" s="327"/>
    </row>
    <row r="41" spans="1:6" ht="20.25" customHeight="1" x14ac:dyDescent="0.15">
      <c r="A41" s="177" t="s">
        <v>38</v>
      </c>
      <c r="B41" s="328" t="s">
        <v>318</v>
      </c>
      <c r="C41" s="326"/>
      <c r="D41" s="326"/>
      <c r="E41" s="326"/>
      <c r="F41" s="327"/>
    </row>
    <row r="42" spans="1:6" ht="20.25" customHeight="1" thickBot="1" x14ac:dyDescent="0.2">
      <c r="A42" s="178" t="s">
        <v>33</v>
      </c>
      <c r="B42" s="313"/>
      <c r="C42" s="313"/>
      <c r="D42" s="313"/>
      <c r="E42" s="313"/>
      <c r="F42" s="314"/>
    </row>
    <row r="43" spans="1:6" ht="20.25" customHeight="1" thickTop="1" x14ac:dyDescent="0.15">
      <c r="A43" s="176" t="s">
        <v>26</v>
      </c>
      <c r="B43" s="315" t="s">
        <v>328</v>
      </c>
      <c r="C43" s="316"/>
      <c r="D43" s="316"/>
      <c r="E43" s="316"/>
      <c r="F43" s="317"/>
    </row>
    <row r="44" spans="1:6" ht="20.25" customHeight="1" x14ac:dyDescent="0.15">
      <c r="A44" s="332" t="s">
        <v>34</v>
      </c>
      <c r="B44" s="329" t="s">
        <v>27</v>
      </c>
      <c r="C44" s="330" t="s">
        <v>74</v>
      </c>
      <c r="D44" s="262" t="s">
        <v>35</v>
      </c>
      <c r="E44" s="262" t="s">
        <v>28</v>
      </c>
      <c r="F44" s="263" t="s">
        <v>88</v>
      </c>
    </row>
    <row r="45" spans="1:6" ht="20.25" customHeight="1" x14ac:dyDescent="0.15">
      <c r="A45" s="333"/>
      <c r="B45" s="329"/>
      <c r="C45" s="331"/>
      <c r="D45" s="262" t="s">
        <v>36</v>
      </c>
      <c r="E45" s="262" t="s">
        <v>29</v>
      </c>
      <c r="F45" s="263" t="s">
        <v>37</v>
      </c>
    </row>
    <row r="46" spans="1:6" ht="20.25" customHeight="1" x14ac:dyDescent="0.15">
      <c r="A46" s="333"/>
      <c r="B46" s="335" t="s">
        <v>289</v>
      </c>
      <c r="C46" s="336" t="s">
        <v>291</v>
      </c>
      <c r="D46" s="322">
        <v>13000000</v>
      </c>
      <c r="E46" s="322">
        <v>12090000</v>
      </c>
      <c r="F46" s="338">
        <v>0.93</v>
      </c>
    </row>
    <row r="47" spans="1:6" ht="20.25" customHeight="1" x14ac:dyDescent="0.15">
      <c r="A47" s="334"/>
      <c r="B47" s="335"/>
      <c r="C47" s="337"/>
      <c r="D47" s="323"/>
      <c r="E47" s="323"/>
      <c r="F47" s="338"/>
    </row>
    <row r="48" spans="1:6" ht="20.25" customHeight="1" x14ac:dyDescent="0.15">
      <c r="A48" s="318" t="s">
        <v>30</v>
      </c>
      <c r="B48" s="264" t="s">
        <v>31</v>
      </c>
      <c r="C48" s="264" t="s">
        <v>116</v>
      </c>
      <c r="D48" s="320" t="s">
        <v>32</v>
      </c>
      <c r="E48" s="320"/>
      <c r="F48" s="321"/>
    </row>
    <row r="49" spans="1:6" ht="20.25" customHeight="1" x14ac:dyDescent="0.15">
      <c r="A49" s="319"/>
      <c r="B49" s="358" t="s">
        <v>329</v>
      </c>
      <c r="C49" s="359" t="s">
        <v>323</v>
      </c>
      <c r="D49" s="310" t="s">
        <v>330</v>
      </c>
      <c r="E49" s="311"/>
      <c r="F49" s="312"/>
    </row>
    <row r="50" spans="1:6" ht="20.25" customHeight="1" x14ac:dyDescent="0.15">
      <c r="A50" s="177" t="s">
        <v>117</v>
      </c>
      <c r="B50" s="324" t="s">
        <v>165</v>
      </c>
      <c r="C50" s="325"/>
      <c r="D50" s="326"/>
      <c r="E50" s="326"/>
      <c r="F50" s="327"/>
    </row>
    <row r="51" spans="1:6" ht="20.25" customHeight="1" x14ac:dyDescent="0.15">
      <c r="A51" s="177" t="s">
        <v>38</v>
      </c>
      <c r="B51" s="328" t="s">
        <v>318</v>
      </c>
      <c r="C51" s="326"/>
      <c r="D51" s="326"/>
      <c r="E51" s="326"/>
      <c r="F51" s="327"/>
    </row>
    <row r="52" spans="1:6" ht="20.25" customHeight="1" thickBot="1" x14ac:dyDescent="0.2">
      <c r="A52" s="178" t="s">
        <v>33</v>
      </c>
      <c r="B52" s="313"/>
      <c r="C52" s="313"/>
      <c r="D52" s="313"/>
      <c r="E52" s="313"/>
      <c r="F52" s="314"/>
    </row>
    <row r="53" spans="1:6" ht="20.25" customHeight="1" thickTop="1" x14ac:dyDescent="0.15">
      <c r="A53" s="176" t="s">
        <v>26</v>
      </c>
      <c r="B53" s="315" t="s">
        <v>247</v>
      </c>
      <c r="C53" s="316"/>
      <c r="D53" s="316"/>
      <c r="E53" s="316"/>
      <c r="F53" s="317"/>
    </row>
    <row r="54" spans="1:6" ht="20.25" customHeight="1" x14ac:dyDescent="0.15">
      <c r="A54" s="332" t="s">
        <v>34</v>
      </c>
      <c r="B54" s="329" t="s">
        <v>27</v>
      </c>
      <c r="C54" s="330" t="s">
        <v>74</v>
      </c>
      <c r="D54" s="268" t="s">
        <v>35</v>
      </c>
      <c r="E54" s="268" t="s">
        <v>28</v>
      </c>
      <c r="F54" s="269" t="s">
        <v>88</v>
      </c>
    </row>
    <row r="55" spans="1:6" ht="20.25" customHeight="1" x14ac:dyDescent="0.15">
      <c r="A55" s="333"/>
      <c r="B55" s="329"/>
      <c r="C55" s="331"/>
      <c r="D55" s="268" t="s">
        <v>36</v>
      </c>
      <c r="E55" s="268" t="s">
        <v>29</v>
      </c>
      <c r="F55" s="269" t="s">
        <v>37</v>
      </c>
    </row>
    <row r="56" spans="1:6" ht="20.25" customHeight="1" x14ac:dyDescent="0.15">
      <c r="A56" s="333"/>
      <c r="B56" s="335" t="s">
        <v>295</v>
      </c>
      <c r="C56" s="336" t="s">
        <v>302</v>
      </c>
      <c r="D56" s="322">
        <v>9000000</v>
      </c>
      <c r="E56" s="322">
        <v>8370000</v>
      </c>
      <c r="F56" s="338">
        <v>0.93</v>
      </c>
    </row>
    <row r="57" spans="1:6" ht="20.25" customHeight="1" x14ac:dyDescent="0.15">
      <c r="A57" s="334"/>
      <c r="B57" s="335"/>
      <c r="C57" s="337"/>
      <c r="D57" s="323"/>
      <c r="E57" s="323"/>
      <c r="F57" s="338"/>
    </row>
    <row r="58" spans="1:6" ht="20.25" customHeight="1" x14ac:dyDescent="0.15">
      <c r="A58" s="318" t="s">
        <v>30</v>
      </c>
      <c r="B58" s="267" t="s">
        <v>31</v>
      </c>
      <c r="C58" s="267" t="s">
        <v>116</v>
      </c>
      <c r="D58" s="320" t="s">
        <v>32</v>
      </c>
      <c r="E58" s="320"/>
      <c r="F58" s="321"/>
    </row>
    <row r="59" spans="1:6" ht="20.25" customHeight="1" x14ac:dyDescent="0.15">
      <c r="A59" s="319"/>
      <c r="B59" s="358" t="s">
        <v>331</v>
      </c>
      <c r="C59" s="359" t="s">
        <v>324</v>
      </c>
      <c r="D59" s="310" t="s">
        <v>298</v>
      </c>
      <c r="E59" s="311"/>
      <c r="F59" s="312"/>
    </row>
    <row r="60" spans="1:6" ht="20.25" customHeight="1" x14ac:dyDescent="0.15">
      <c r="A60" s="177" t="s">
        <v>117</v>
      </c>
      <c r="B60" s="324" t="s">
        <v>165</v>
      </c>
      <c r="C60" s="325"/>
      <c r="D60" s="326"/>
      <c r="E60" s="326"/>
      <c r="F60" s="327"/>
    </row>
    <row r="61" spans="1:6" ht="20.25" customHeight="1" x14ac:dyDescent="0.15">
      <c r="A61" s="177" t="s">
        <v>38</v>
      </c>
      <c r="B61" s="328" t="s">
        <v>318</v>
      </c>
      <c r="C61" s="326"/>
      <c r="D61" s="326"/>
      <c r="E61" s="326"/>
      <c r="F61" s="327"/>
    </row>
    <row r="62" spans="1:6" ht="20.25" customHeight="1" thickBot="1" x14ac:dyDescent="0.2">
      <c r="A62" s="178" t="s">
        <v>33</v>
      </c>
      <c r="B62" s="313"/>
      <c r="C62" s="313"/>
      <c r="D62" s="313"/>
      <c r="E62" s="313"/>
      <c r="F62" s="314"/>
    </row>
    <row r="63" spans="1:6" ht="20.25" customHeight="1" thickTop="1" x14ac:dyDescent="0.15">
      <c r="A63" s="176" t="s">
        <v>26</v>
      </c>
      <c r="B63" s="315" t="s">
        <v>248</v>
      </c>
      <c r="C63" s="316"/>
      <c r="D63" s="316"/>
      <c r="E63" s="316"/>
      <c r="F63" s="317"/>
    </row>
    <row r="64" spans="1:6" ht="20.25" customHeight="1" x14ac:dyDescent="0.15">
      <c r="A64" s="332" t="s">
        <v>34</v>
      </c>
      <c r="B64" s="329" t="s">
        <v>27</v>
      </c>
      <c r="C64" s="330" t="s">
        <v>74</v>
      </c>
      <c r="D64" s="268" t="s">
        <v>35</v>
      </c>
      <c r="E64" s="268" t="s">
        <v>28</v>
      </c>
      <c r="F64" s="269" t="s">
        <v>88</v>
      </c>
    </row>
    <row r="65" spans="1:6" ht="20.25" customHeight="1" x14ac:dyDescent="0.15">
      <c r="A65" s="333"/>
      <c r="B65" s="329"/>
      <c r="C65" s="331"/>
      <c r="D65" s="268" t="s">
        <v>36</v>
      </c>
      <c r="E65" s="268" t="s">
        <v>29</v>
      </c>
      <c r="F65" s="269" t="s">
        <v>37</v>
      </c>
    </row>
    <row r="66" spans="1:6" ht="20.25" customHeight="1" x14ac:dyDescent="0.15">
      <c r="A66" s="333"/>
      <c r="B66" s="335" t="s">
        <v>332</v>
      </c>
      <c r="C66" s="336" t="s">
        <v>309</v>
      </c>
      <c r="D66" s="322">
        <v>15000000</v>
      </c>
      <c r="E66" s="322">
        <v>14217000</v>
      </c>
      <c r="F66" s="338">
        <v>0.94779999999999998</v>
      </c>
    </row>
    <row r="67" spans="1:6" ht="20.25" customHeight="1" x14ac:dyDescent="0.15">
      <c r="A67" s="334"/>
      <c r="B67" s="335"/>
      <c r="C67" s="337"/>
      <c r="D67" s="323"/>
      <c r="E67" s="323"/>
      <c r="F67" s="338"/>
    </row>
    <row r="68" spans="1:6" ht="20.25" customHeight="1" x14ac:dyDescent="0.15">
      <c r="A68" s="318" t="s">
        <v>30</v>
      </c>
      <c r="B68" s="267" t="s">
        <v>31</v>
      </c>
      <c r="C68" s="267" t="s">
        <v>116</v>
      </c>
      <c r="D68" s="320" t="s">
        <v>32</v>
      </c>
      <c r="E68" s="320"/>
      <c r="F68" s="321"/>
    </row>
    <row r="69" spans="1:6" ht="20.25" customHeight="1" x14ac:dyDescent="0.15">
      <c r="A69" s="319"/>
      <c r="B69" s="7" t="s">
        <v>308</v>
      </c>
      <c r="C69" s="7" t="s">
        <v>325</v>
      </c>
      <c r="D69" s="310" t="s">
        <v>333</v>
      </c>
      <c r="E69" s="311"/>
      <c r="F69" s="312"/>
    </row>
    <row r="70" spans="1:6" ht="20.25" customHeight="1" x14ac:dyDescent="0.15">
      <c r="A70" s="177" t="s">
        <v>117</v>
      </c>
      <c r="B70" s="324" t="s">
        <v>165</v>
      </c>
      <c r="C70" s="325"/>
      <c r="D70" s="326"/>
      <c r="E70" s="326"/>
      <c r="F70" s="327"/>
    </row>
    <row r="71" spans="1:6" ht="20.25" customHeight="1" x14ac:dyDescent="0.15">
      <c r="A71" s="177" t="s">
        <v>38</v>
      </c>
      <c r="B71" s="328" t="s">
        <v>318</v>
      </c>
      <c r="C71" s="326"/>
      <c r="D71" s="326"/>
      <c r="E71" s="326"/>
      <c r="F71" s="327"/>
    </row>
    <row r="72" spans="1:6" ht="20.25" customHeight="1" thickBot="1" x14ac:dyDescent="0.2">
      <c r="A72" s="178" t="s">
        <v>33</v>
      </c>
      <c r="B72" s="313"/>
      <c r="C72" s="313"/>
      <c r="D72" s="313"/>
      <c r="E72" s="313"/>
      <c r="F72" s="314"/>
    </row>
    <row r="73" spans="1:6" ht="20.25" customHeight="1" thickTop="1" x14ac:dyDescent="0.15"/>
  </sheetData>
  <mergeCells count="105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:F3"/>
    <mergeCell ref="F6:F7"/>
    <mergeCell ref="B4:B5"/>
    <mergeCell ref="C4:C5"/>
    <mergeCell ref="A4:A7"/>
    <mergeCell ref="B6:B7"/>
    <mergeCell ref="C6:C7"/>
    <mergeCell ref="D6:D7"/>
    <mergeCell ref="E6:E7"/>
    <mergeCell ref="B14:B15"/>
    <mergeCell ref="C14:C15"/>
    <mergeCell ref="A14:A17"/>
    <mergeCell ref="B16:B17"/>
    <mergeCell ref="C16:C17"/>
    <mergeCell ref="D16:D17"/>
    <mergeCell ref="E16:E17"/>
    <mergeCell ref="B22:F22"/>
    <mergeCell ref="A18:A19"/>
    <mergeCell ref="D18:F18"/>
    <mergeCell ref="D19:F19"/>
    <mergeCell ref="B20:F20"/>
    <mergeCell ref="B21:F21"/>
    <mergeCell ref="F16:F17"/>
    <mergeCell ref="D9:F9"/>
    <mergeCell ref="B12:F12"/>
    <mergeCell ref="B13:F13"/>
    <mergeCell ref="A8:A9"/>
    <mergeCell ref="D8:F8"/>
    <mergeCell ref="B10:F10"/>
    <mergeCell ref="B11:F11"/>
  </mergeCells>
  <phoneticPr fontId="21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2022-07-20T08:01:24Z</dcterms:modified>
</cp:coreProperties>
</file>