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. 계약현황 공개 및 발주계획 등\9. 2022. 9월 계약정보공개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C68" i="8" l="1"/>
  <c r="C61" i="8"/>
  <c r="C54" i="8"/>
  <c r="C47" i="8"/>
  <c r="C40" i="8"/>
  <c r="F9" i="6" l="1"/>
  <c r="H9" i="6"/>
  <c r="F10" i="6"/>
  <c r="H10" i="6"/>
  <c r="F11" i="6"/>
  <c r="H11" i="6" s="1"/>
  <c r="F12" i="6"/>
  <c r="H12" i="6"/>
  <c r="F13" i="6"/>
  <c r="H13" i="6"/>
  <c r="I8" i="19"/>
  <c r="I7" i="19"/>
  <c r="I6" i="19"/>
  <c r="K14" i="6" l="1"/>
  <c r="K15" i="6"/>
  <c r="K16" i="6"/>
  <c r="K17" i="6"/>
  <c r="K18" i="6"/>
  <c r="H28" i="6" l="1"/>
  <c r="H29" i="6"/>
  <c r="H30" i="6"/>
  <c r="H31" i="6"/>
  <c r="K31" i="6" s="1"/>
  <c r="H32" i="6"/>
  <c r="K32" i="6" s="1"/>
  <c r="H33" i="6"/>
  <c r="K33" i="6" s="1"/>
  <c r="H34" i="6"/>
  <c r="K28" i="6"/>
  <c r="K29" i="6"/>
  <c r="K30" i="6"/>
  <c r="K34" i="6"/>
  <c r="K19" i="6"/>
  <c r="K20" i="6"/>
  <c r="K21" i="6"/>
  <c r="K22" i="6"/>
  <c r="K23" i="6"/>
  <c r="K24" i="6"/>
  <c r="K25" i="6"/>
  <c r="H26" i="6"/>
  <c r="K26" i="6" s="1"/>
  <c r="H27" i="6"/>
  <c r="K27" i="6" s="1"/>
  <c r="H35" i="6"/>
  <c r="K35" i="6" s="1"/>
  <c r="H36" i="6"/>
  <c r="K36" i="6" s="1"/>
  <c r="K13" i="6"/>
  <c r="K12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K9" i="6"/>
  <c r="K10" i="6"/>
  <c r="K11" i="6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<sst xmlns="http://schemas.openxmlformats.org/spreadsheetml/2006/main" count="800" uniqueCount="373">
  <si>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</si>
  <si>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</si>
  <si>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</si>
  <si>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</si>
  <si>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</si>
  <si>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</si>
  <si>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</si>
  <si>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</si>
  <si>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</si>
  <si>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</si>
  <si>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</si>
  <si>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</si>
  <si>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</si>
  <si>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</si>
  <si>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</si>
  <si>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</si>
  <si>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</si>
  <si>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</si>
  <si>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</si>
  <si>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</si>
  <si>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</si>
  <si>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</si>
  <si>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</si>
  <si>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</si>
  <si>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</si>
  <si>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</si>
  <si>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</si>
  <si>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</si>
  <si>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</si>
  <si>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</si>
  <si>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</si>
  <si>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</si>
  <si>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</si>
  <si>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</si>
  <si>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</si>
  <si>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</si>
  <si>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</si>
  <si>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</si>
  <si>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</si>
  <si>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</si>
  <si>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</si>
  <si>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</si>
  <si>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</si>
  <si>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</si>
  <si>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</si>
  <si>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</si>
  <si>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</si>
  <si>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</si>
  <si>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</si>
  <si>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</si>
  <si>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</si>
  <si>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</si>
  <si>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</si>
  <si>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</si>
  <si>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</si>
  <si>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</si>
  <si>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</si>
  <si>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</si>
  <si>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</si>
  <si>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</si>
  <si>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</si>
  <si>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</si>
  <si>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</si>
  <si>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</si>
  <si>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</si>
  <si>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</si>
  <si>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</si>
  <si>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</si>
  <si>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</si>
  <si>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</si>
  <si>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</si>
  <si>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</si>
  <si>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</si>
  <si>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</si>
  <si>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</si>
  <si>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</si>
  <si>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</si>
  <si>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</si>
  <si>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</si>
  <si>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</si>
  <si>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</si>
  <si>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</si>
  <si>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</si>
  <si>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</si>
  <si>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</si>
  <si>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</si>
  <si>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</si>
  <si>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</si>
  <si>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</si>
  <si>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</si>
  <si>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</si>
  <si>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</si>
  <si>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</si>
  <si>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</si>
  <si>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</si>
  <si>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㈜케이티</t>
  </si>
  <si>
    <t>경기남부법률사무소</t>
  </si>
  <si>
    <t>㈜삼성통운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</si>
  <si>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</si>
  <si>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</si>
  <si>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</si>
  <si>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(2021.09.30.)</t>
    <phoneticPr fontId="2" type="noConversion"/>
  </si>
  <si>
    <t>경영지원팀</t>
  </si>
  <si>
    <t>전략경영본부 업무용 전용차량 임차(대표이사)</t>
  </si>
  <si>
    <t>수의총액</t>
  </si>
  <si>
    <t>주식회사 미소아이티</t>
  </si>
  <si>
    <t>정보시스템 통합유지관리(2차수)</t>
  </si>
  <si>
    <t>2022년 법률자문계약</t>
  </si>
  <si>
    <t>2022년 세무자문용역</t>
  </si>
  <si>
    <t>본부 인터넷망 사용 신청(2021~2023년)(2차)</t>
  </si>
  <si>
    <t>본부 인터넷전화 사용 신청(2021~2023년)(2차)</t>
  </si>
  <si>
    <t>본부 서버 코로케이션(웹 방화벽) 신청(2차)</t>
  </si>
  <si>
    <t>정보시스템 통합유지관리 용역사업용 인터넷망 사용 신청(2차)</t>
  </si>
  <si>
    <t>재해복구 시스템 구성용 인터넷망 사용(2차)</t>
  </si>
  <si>
    <t>진일회계법인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</si>
  <si>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</si>
  <si>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</si>
  <si>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</si>
  <si>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완료</t>
    <phoneticPr fontId="2" type="noConversion"/>
  </si>
  <si>
    <t>완료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</si>
  <si>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</si>
  <si>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</si>
  <si>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</si>
  <si>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</si>
  <si>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</si>
  <si>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</si>
  <si>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</si>
  <si>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(단위 : 원)</t>
    <phoneticPr fontId="2" type="noConversion"/>
  </si>
  <si>
    <t>대표자</t>
    <phoneticPr fontId="2" type="noConversion"/>
  </si>
  <si>
    <t>4차산업 체험 랩 공간 조성</t>
    <phoneticPr fontId="2" type="noConversion"/>
  </si>
  <si>
    <t>수의총액</t>
    <phoneticPr fontId="2" type="noConversion"/>
  </si>
  <si>
    <t>세트</t>
    <phoneticPr fontId="2" type="noConversion"/>
  </si>
  <si>
    <t>2022년</t>
    <phoneticPr fontId="2" type="noConversion"/>
  </si>
  <si>
    <t>언론 보도자료 분석 위탁용역</t>
    <phoneticPr fontId="22" type="noConversion"/>
  </si>
  <si>
    <t>주식회사 오르덴</t>
    <phoneticPr fontId="22" type="noConversion"/>
  </si>
  <si>
    <t>대외협력팀</t>
    <phoneticPr fontId="2" type="noConversion"/>
  </si>
  <si>
    <t>용역</t>
  </si>
  <si>
    <t>전략경영본부</t>
  </si>
  <si>
    <t>은행동청소년문화의집 열린 플랫폼 조성공사(건축,기계)</t>
  </si>
  <si>
    <t>은행동청소년문화의집 열린 플랫폼 조성공사(전기)</t>
  </si>
  <si>
    <t>수의(전자)</t>
  </si>
  <si>
    <t>공사</t>
  </si>
  <si>
    <t>재공고입찰과 수의계약(제26조제1항)</t>
  </si>
  <si>
    <t>중원청소년수련관</t>
  </si>
  <si>
    <t>(임시)수정청소년수련관</t>
  </si>
  <si>
    <t>입찰</t>
    <phoneticPr fontId="2" type="noConversion"/>
  </si>
  <si>
    <t>- 이 하 빈 칸 -</t>
    <phoneticPr fontId="2" type="noConversion"/>
  </si>
  <si>
    <t>- 해당사항 없음 -</t>
    <phoneticPr fontId="2" type="noConversion"/>
  </si>
  <si>
    <t>분당서현청소년수련관 4차산업 체험 랩 기기 및 콘텐츠 구입</t>
    <phoneticPr fontId="2" type="noConversion"/>
  </si>
  <si>
    <t>2022.08.02.</t>
    <phoneticPr fontId="2" type="noConversion"/>
  </si>
  <si>
    <t>2022.09.09.</t>
    <phoneticPr fontId="2" type="noConversion"/>
  </si>
  <si>
    <t>2022.08.09.</t>
    <phoneticPr fontId="2" type="noConversion"/>
  </si>
  <si>
    <t>디지털영상효과기 공급</t>
    <phoneticPr fontId="2" type="noConversion"/>
  </si>
  <si>
    <t>물품</t>
    <phoneticPr fontId="2" type="noConversion"/>
  </si>
  <si>
    <t>중원청소년수련관 소방수신기 및 스프링클러 교체공사</t>
    <phoneticPr fontId="2" type="noConversion"/>
  </si>
  <si>
    <t>2022.08.04.</t>
    <phoneticPr fontId="2" type="noConversion"/>
  </si>
  <si>
    <t>2022.08.10.</t>
    <phoneticPr fontId="2" type="noConversion"/>
  </si>
  <si>
    <t>전문소방
일반소방(전기,기계)</t>
    <phoneticPr fontId="2" type="noConversion"/>
  </si>
  <si>
    <t>공사</t>
    <phoneticPr fontId="2" type="noConversion"/>
  </si>
  <si>
    <t>분당서현청소년수련관 4차산업 체험 랩 기기 및 콘텐츠 구입(재공고)</t>
    <phoneticPr fontId="2" type="noConversion"/>
  </si>
  <si>
    <t>20220.8.16.</t>
    <phoneticPr fontId="2" type="noConversion"/>
  </si>
  <si>
    <t>분당서현청소년수련관 4차산업 체험랩 기기 및 콘텐츠 구입</t>
    <phoneticPr fontId="2" type="noConversion"/>
  </si>
  <si>
    <t>2022.08.29.</t>
    <phoneticPr fontId="2" type="noConversion"/>
  </si>
  <si>
    <t>2022.09.02</t>
    <phoneticPr fontId="2" type="noConversion"/>
  </si>
  <si>
    <t>2022.09.02.</t>
    <phoneticPr fontId="2" type="noConversion"/>
  </si>
  <si>
    <t>분당서현청소년수련관 4차산업 체험 랩 기기 및 콘텐츠 구입</t>
    <phoneticPr fontId="2" type="noConversion"/>
  </si>
  <si>
    <t>수의총액</t>
    <phoneticPr fontId="2" type="noConversion"/>
  </si>
  <si>
    <t>2022.08.09.</t>
    <phoneticPr fontId="2" type="noConversion"/>
  </si>
  <si>
    <t>1개사</t>
    <phoneticPr fontId="2" type="noConversion"/>
  </si>
  <si>
    <t>-</t>
    <phoneticPr fontId="2" type="noConversion"/>
  </si>
  <si>
    <t>유찰(단독응찰)</t>
    <phoneticPr fontId="2" type="noConversion"/>
  </si>
  <si>
    <t>중원청소년수련관 소방수신기 및 스프링클러 교체공사</t>
    <phoneticPr fontId="2" type="noConversion"/>
  </si>
  <si>
    <t>2022.08.10.</t>
    <phoneticPr fontId="2" type="noConversion"/>
  </si>
  <si>
    <t>51개사</t>
    <phoneticPr fontId="2" type="noConversion"/>
  </si>
  <si>
    <t>이텍이앤지 주식회사</t>
    <phoneticPr fontId="2" type="noConversion"/>
  </si>
  <si>
    <t>2022.08.16.</t>
    <phoneticPr fontId="2" type="noConversion"/>
  </si>
  <si>
    <t>유찰(무응찰)</t>
    <phoneticPr fontId="2" type="noConversion"/>
  </si>
  <si>
    <t>-이하빈칸-</t>
  </si>
  <si>
    <t>계약현황</t>
    <phoneticPr fontId="2" type="noConversion"/>
  </si>
  <si>
    <t>2022년「성남청년 프리인턴십」교육과정 전문운영(1차)</t>
  </si>
  <si>
    <t>계약부서(감독원)</t>
    <phoneticPr fontId="2" type="noConversion"/>
  </si>
  <si>
    <t>청년정책실(김보희)</t>
    <phoneticPr fontId="22" type="noConversion"/>
  </si>
  <si>
    <t>2022.08.12. ~ 2022.11.03.</t>
    <phoneticPr fontId="22" type="noConversion"/>
  </si>
  <si>
    <t>수의(전자)
협상에 의한 계약</t>
    <phoneticPr fontId="22" type="noConversion"/>
  </si>
  <si>
    <t>스타터스 주식회사</t>
  </si>
  <si>
    <t>지방계약법 시행령 제26조제1항</t>
    <phoneticPr fontId="22" type="noConversion"/>
  </si>
  <si>
    <t>충청북도 청주시 서원구 1순환로648번길 56-3(사창동) 위드짚센터</t>
  </si>
  <si>
    <t>2022. (임시)수정청소년수련관 초·중등방과후아카데미 위탁급식 용역</t>
  </si>
  <si>
    <t>(임시)수정청소년수련관(홍성은)</t>
    <phoneticPr fontId="22" type="noConversion"/>
  </si>
  <si>
    <t>2022.08.16. ~ 2022.12.30.</t>
    <phoneticPr fontId="22" type="noConversion"/>
  </si>
  <si>
    <t>주식회사 사랑과선행</t>
  </si>
  <si>
    <t>경기도 성남시 중원구 도촌로8번길 30-0(도촌동)</t>
  </si>
  <si>
    <t>은행동청소년문화의집(박진규)</t>
    <phoneticPr fontId="22" type="noConversion"/>
  </si>
  <si>
    <t>2022.08.12. ~ 2022.10.20.</t>
    <phoneticPr fontId="22" type="noConversion"/>
  </si>
  <si>
    <t>입찰(전자)</t>
  </si>
  <si>
    <t>㈜공간아이.피.지</t>
  </si>
  <si>
    <t>지방계약법 시행령 제15조</t>
    <phoneticPr fontId="22" type="noConversion"/>
  </si>
  <si>
    <t xml:space="preserve">경기도 평택시 평남로 647, 2F(비전동) </t>
  </si>
  <si>
    <t>은행동청소년문화의집</t>
  </si>
  <si>
    <t>㈜이일엔지니어링</t>
  </si>
  <si>
    <t>지방계약법 시행령 제25조제1항5호</t>
    <phoneticPr fontId="22" type="noConversion"/>
  </si>
  <si>
    <t>경기도 성남시 수정구 위례광장로 19-0(창곡동) 아이페리온 903호</t>
  </si>
  <si>
    <t>중원청소년수련관 소방수신기 및 스프링클러 교체공사</t>
  </si>
  <si>
    <t>중원청소년수련관(이선호)</t>
    <phoneticPr fontId="22" type="noConversion"/>
  </si>
  <si>
    <t>2022.08.29. ~ 2022.10.27.</t>
    <phoneticPr fontId="22" type="noConversion"/>
  </si>
  <si>
    <t>이텍이앤지 주식회사</t>
  </si>
  <si>
    <t>경기도 성남시 중원구 갈현로19번길 11-1갈현동)</t>
  </si>
  <si>
    <t>계약기간</t>
    <phoneticPr fontId="2" type="noConversion"/>
  </si>
  <si>
    <t>계약기간</t>
    <phoneticPr fontId="2" type="noConversion"/>
  </si>
  <si>
    <t>2022.08.12. ~ 2022.11.03.</t>
  </si>
  <si>
    <t>대표자</t>
    <phoneticPr fontId="2" type="noConversion"/>
  </si>
  <si>
    <t>구남훈</t>
  </si>
  <si>
    <t>수의계약사유</t>
    <phoneticPr fontId="2" type="noConversion"/>
  </si>
  <si>
    <t>2022.08.16. ~ 2022.12.30.</t>
  </si>
  <si>
    <t>이강민</t>
  </si>
  <si>
    <t>2022.08.12. ~ 2022.10.20.</t>
  </si>
  <si>
    <t>정찬면</t>
  </si>
  <si>
    <t>추정가격이 8천만원 이하인 전기공사(제25조제1항5호)</t>
  </si>
  <si>
    <t>2022.08.29. ~ 2022.10.27.</t>
  </si>
  <si>
    <t>정용미</t>
  </si>
  <si>
    <t>추정가격이 8천만원 이하인 소방공사(제25조제1항5호)</t>
  </si>
  <si>
    <t>-해당사항없음-</t>
    <phoneticPr fontId="2" type="noConversion"/>
  </si>
  <si>
    <t>9월</t>
    <phoneticPr fontId="2" type="noConversion"/>
  </si>
  <si>
    <t>VR레이싱 외 3종</t>
    <phoneticPr fontId="2" type="noConversion"/>
  </si>
  <si>
    <t>박태형</t>
    <phoneticPr fontId="2" type="noConversion"/>
  </si>
  <si>
    <t>031-729-9452</t>
    <phoneticPr fontId="2" type="noConversion"/>
  </si>
  <si>
    <t>1층 화장실 방수공사</t>
    <phoneticPr fontId="2" type="noConversion"/>
  </si>
  <si>
    <t>건축</t>
  </si>
  <si>
    <t>기획운영팀</t>
    <phoneticPr fontId="2" type="noConversion"/>
  </si>
  <si>
    <t>임흥국</t>
    <phoneticPr fontId="2" type="noConversion"/>
  </si>
  <si>
    <t>031-729-9416</t>
    <phoneticPr fontId="2" type="noConversion"/>
  </si>
  <si>
    <t>서현</t>
    <phoneticPr fontId="2" type="noConversion"/>
  </si>
  <si>
    <t>미니포럼 행사에 따른 용역 건의</t>
    <phoneticPr fontId="2" type="noConversion"/>
  </si>
  <si>
    <t>전략경영본부 대외협력팀</t>
    <phoneticPr fontId="2" type="noConversion"/>
  </si>
  <si>
    <t>이성희</t>
    <phoneticPr fontId="2" type="noConversion"/>
  </si>
  <si>
    <t>전략경영본부 경영지원팀</t>
    <phoneticPr fontId="2" type="noConversion"/>
  </si>
  <si>
    <t>2022. 인권경영 교육 운영계획</t>
    <phoneticPr fontId="2" type="noConversion"/>
  </si>
  <si>
    <t>수의단가</t>
    <phoneticPr fontId="2" type="noConversion"/>
  </si>
  <si>
    <t>전략경영본부 경영지원팀</t>
    <phoneticPr fontId="2" type="noConversion"/>
  </si>
  <si>
    <t>정현섭</t>
    <phoneticPr fontId="2" type="noConversion"/>
  </si>
  <si>
    <t>031-729-9063</t>
    <phoneticPr fontId="2" type="noConversion"/>
  </si>
  <si>
    <t>성남청년 프리인턴십 IT포트폴리오 컨설팅</t>
    <phoneticPr fontId="2" type="noConversion"/>
  </si>
  <si>
    <t>전략경영본부 청년정책팀</t>
    <phoneticPr fontId="2" type="noConversion"/>
  </si>
  <si>
    <t>김보희</t>
    <phoneticPr fontId="2" type="noConversion"/>
  </si>
  <si>
    <t>성남시 청년축제 발전차 임차</t>
    <phoneticPr fontId="2" type="noConversion"/>
  </si>
  <si>
    <t>전략경영본부 청년교류팀</t>
    <phoneticPr fontId="2" type="noConversion"/>
  </si>
  <si>
    <t>강건욱</t>
    <phoneticPr fontId="2" type="noConversion"/>
  </si>
  <si>
    <t>성남시 청년축제 음향 임차</t>
    <phoneticPr fontId="2" type="noConversion"/>
  </si>
  <si>
    <t>성남시 청년축제 영상촬영</t>
    <phoneticPr fontId="2" type="noConversion"/>
  </si>
  <si>
    <t>전략경영본부 청년교류팀</t>
    <phoneticPr fontId="2" type="noConversion"/>
  </si>
  <si>
    <t>2022. 청소년-청년 정책 및 사업 홍보 영상 제작</t>
    <phoneticPr fontId="2" type="noConversion"/>
  </si>
  <si>
    <t>박지윤</t>
    <phoneticPr fontId="2" type="noConversion"/>
  </si>
  <si>
    <t xml:space="preserve">2022. 『청소년ㆍ청년 디지털 서포터즈 2기』 영상 제작 </t>
    <phoneticPr fontId="2" type="noConversion"/>
  </si>
  <si>
    <t>한지현</t>
    <phoneticPr fontId="2" type="noConversion"/>
  </si>
  <si>
    <t>성남시 청년축제</t>
    <phoneticPr fontId="2" type="noConversion"/>
  </si>
  <si>
    <t>쿠키세트 제작</t>
    <phoneticPr fontId="2" type="noConversion"/>
  </si>
  <si>
    <t>2022년</t>
    <phoneticPr fontId="2" type="noConversion"/>
  </si>
  <si>
    <t>9월</t>
    <phoneticPr fontId="2" type="noConversion"/>
  </si>
  <si>
    <t>전략경영본부 청년정책팀</t>
    <phoneticPr fontId="2" type="noConversion"/>
  </si>
  <si>
    <t>전략경영본부 청년정책팀</t>
    <phoneticPr fontId="2" type="noConversion"/>
  </si>
  <si>
    <t>한지현</t>
    <phoneticPr fontId="2" type="noConversion"/>
  </si>
  <si>
    <t>성남 청소년-청년 노동인권박람회 AI 과학체험기기 대여(VR, 드론 등)</t>
    <phoneticPr fontId="2" type="noConversion"/>
  </si>
  <si>
    <t>성남 청소년-청년 노동인권박람회 '박람회 및 축제 시설물 설치</t>
    <phoneticPr fontId="2" type="noConversion"/>
  </si>
  <si>
    <t>네트워크 장비 구입</t>
    <phoneticPr fontId="2" type="noConversion"/>
  </si>
  <si>
    <t>L4</t>
    <phoneticPr fontId="2" type="noConversion"/>
  </si>
  <si>
    <t>ea</t>
    <phoneticPr fontId="2" type="noConversion"/>
  </si>
  <si>
    <t>전혜진</t>
    <phoneticPr fontId="2" type="noConversion"/>
  </si>
  <si>
    <t>031-729-9056</t>
    <phoneticPr fontId="2" type="noConversion"/>
  </si>
  <si>
    <t>개인정보보호 배상책임보험 가입</t>
    <phoneticPr fontId="2" type="noConversion"/>
  </si>
  <si>
    <t>전혜진</t>
    <phoneticPr fontId="2" type="noConversion"/>
  </si>
  <si>
    <t>031-729-9056</t>
    <phoneticPr fontId="2" type="noConversion"/>
  </si>
  <si>
    <t>2021년도 세입세출 결산설명자료 및 승인요약서 책자 제작</t>
    <phoneticPr fontId="2" type="noConversion"/>
  </si>
  <si>
    <t>수의총액</t>
    <phoneticPr fontId="2" type="noConversion"/>
  </si>
  <si>
    <t>A4</t>
    <phoneticPr fontId="2" type="noConversion"/>
  </si>
  <si>
    <t>권</t>
    <phoneticPr fontId="2" type="noConversion"/>
  </si>
  <si>
    <t>김경애</t>
    <phoneticPr fontId="2" type="noConversion"/>
  </si>
  <si>
    <t>031-729-9055</t>
    <phoneticPr fontId="2" type="noConversion"/>
  </si>
  <si>
    <t>2022년</t>
    <phoneticPr fontId="2" type="noConversion"/>
  </si>
  <si>
    <t>031-729-9040</t>
    <phoneticPr fontId="2" type="noConversion"/>
  </si>
  <si>
    <t>분당서현청소년수련관</t>
    <phoneticPr fontId="2" type="noConversion"/>
  </si>
  <si>
    <t>전략경영본부 경영지원팀</t>
    <phoneticPr fontId="2" type="noConversion"/>
  </si>
  <si>
    <t>031-729-9022</t>
    <phoneticPr fontId="2" type="noConversion"/>
  </si>
  <si>
    <t>031-729-9042</t>
    <phoneticPr fontId="2" type="noConversion"/>
  </si>
  <si>
    <t>031-729-9040</t>
    <phoneticPr fontId="2" type="noConversion"/>
  </si>
  <si>
    <t>031-729-9040</t>
    <phoneticPr fontId="2" type="noConversion"/>
  </si>
  <si>
    <t>031-729-9044</t>
    <phoneticPr fontId="2" type="noConversion"/>
  </si>
  <si>
    <t>031-729-9044</t>
    <phoneticPr fontId="2" type="noConversion"/>
  </si>
  <si>
    <t>031-729-9031</t>
    <phoneticPr fontId="2" type="noConversion"/>
  </si>
  <si>
    <t>031-729-9031</t>
    <phoneticPr fontId="2" type="noConversion"/>
  </si>
  <si>
    <t>물품</t>
    <phoneticPr fontId="22" type="noConversion"/>
  </si>
  <si>
    <t>수의</t>
    <phoneticPr fontId="22" type="noConversion"/>
  </si>
  <si>
    <t>용역</t>
    <phoneticPr fontId="22" type="noConversion"/>
  </si>
  <si>
    <t>2022. 성남청년 갭이어 금융교육</t>
    <phoneticPr fontId="22" type="noConversion"/>
  </si>
  <si>
    <t>2022년도 제274회 임시회 행정사무처리상황 청취자료 제작</t>
    <phoneticPr fontId="22" type="noConversion"/>
  </si>
  <si>
    <t>2022년도 제2회 추가경정예산(안) 자료 제작</t>
    <phoneticPr fontId="22" type="noConversion"/>
  </si>
  <si>
    <t>2022년 추석명절 직원 격려물품 구입</t>
    <phoneticPr fontId="22" type="noConversion"/>
  </si>
  <si>
    <t>직원 복리후생을 위한 장례용품 구매</t>
    <phoneticPr fontId="22" type="noConversion"/>
  </si>
  <si>
    <t>시기미도래</t>
    <phoneticPr fontId="22" type="noConversion"/>
  </si>
  <si>
    <t>청년정책실(한지현)</t>
    <phoneticPr fontId="22" type="noConversion"/>
  </si>
  <si>
    <t>2022.08.02.</t>
    <phoneticPr fontId="22" type="noConversion"/>
  </si>
  <si>
    <t>2022.08.16.</t>
    <phoneticPr fontId="22" type="noConversion"/>
  </si>
  <si>
    <t>2022.08.04.</t>
    <phoneticPr fontId="22" type="noConversion"/>
  </si>
  <si>
    <t>2022.08.26.</t>
    <phoneticPr fontId="22" type="noConversion"/>
  </si>
  <si>
    <t>2022.08.31.</t>
    <phoneticPr fontId="22" type="noConversion"/>
  </si>
  <si>
    <t>㈜금융사관학교</t>
    <phoneticPr fontId="22" type="noConversion"/>
  </si>
  <si>
    <t>서울특별시 서초구 법원로1길 22, 지하1층</t>
    <phoneticPr fontId="22" type="noConversion"/>
  </si>
  <si>
    <t>경기도 성남시 분당구 성남대로165,238호</t>
    <phoneticPr fontId="22" type="noConversion"/>
  </si>
  <si>
    <t>㈜프린트라인</t>
    <phoneticPr fontId="22" type="noConversion"/>
  </si>
  <si>
    <t>대외렵력팀 한기성</t>
    <phoneticPr fontId="22" type="noConversion"/>
  </si>
  <si>
    <t>기획조정팀 김진영</t>
    <phoneticPr fontId="22" type="noConversion"/>
  </si>
  <si>
    <t>경영지원팀 김경애</t>
    <phoneticPr fontId="22" type="noConversion"/>
  </si>
  <si>
    <t>인력개발팀 정현섭</t>
    <phoneticPr fontId="22" type="noConversion"/>
  </si>
  <si>
    <t>2022.08.04.~08.08.</t>
    <phoneticPr fontId="22" type="noConversion"/>
  </si>
  <si>
    <t>2022.08.08.</t>
    <phoneticPr fontId="22" type="noConversion"/>
  </si>
  <si>
    <t>2022.08.16.~08.17.</t>
    <phoneticPr fontId="22" type="noConversion"/>
  </si>
  <si>
    <t>2022.08.17.</t>
    <phoneticPr fontId="22" type="noConversion"/>
  </si>
  <si>
    <t>진흥프린팅</t>
    <phoneticPr fontId="22" type="noConversion"/>
  </si>
  <si>
    <t>경기도 성남시 중원구 성남대로997번길 49-10, 1층</t>
    <phoneticPr fontId="22" type="noConversion"/>
  </si>
  <si>
    <t>경기도 성남시 분당구 불곡남로13번길 3(정자동)</t>
    <phoneticPr fontId="22" type="noConversion"/>
  </si>
  <si>
    <t>조이피앤엠</t>
    <phoneticPr fontId="22" type="noConversion"/>
  </si>
  <si>
    <t>2022.08.26.~2022.09.02.</t>
    <phoneticPr fontId="22" type="noConversion"/>
  </si>
  <si>
    <t>2022.09.02.</t>
    <phoneticPr fontId="22" type="noConversion"/>
  </si>
  <si>
    <t>2022.08.31.~2022.09.15.</t>
    <phoneticPr fontId="22" type="noConversion"/>
  </si>
  <si>
    <t>시기미도래</t>
    <phoneticPr fontId="22" type="noConversion"/>
  </si>
  <si>
    <t>경기도 성남시 중원구 윈터로69번길 22</t>
    <phoneticPr fontId="22" type="noConversion"/>
  </si>
  <si>
    <t>험멜스포츠</t>
    <phoneticPr fontId="22" type="noConversion"/>
  </si>
  <si>
    <t>추정가격이 2천만원 이하인 물품의 제조·구매·용역 계약(제25조제1항제5호)</t>
    <phoneticPr fontId="22" type="noConversion"/>
  </si>
  <si>
    <t>2022. 성남청년 갭이어 금융교육</t>
    <phoneticPr fontId="22" type="noConversion"/>
  </si>
  <si>
    <t>2022년도 제274회 임시회 행정사무처리상황 청취자료 제작</t>
    <phoneticPr fontId="22" type="noConversion"/>
  </si>
  <si>
    <t>2022년도 제2회 추가경정예산(안) 자료 제작</t>
    <phoneticPr fontId="22" type="noConversion"/>
  </si>
  <si>
    <t>2022년 추석명절 직원 격려물품 구입</t>
    <phoneticPr fontId="22" type="noConversion"/>
  </si>
  <si>
    <t>직원 복리후생을 위한 장례용품 구매</t>
    <phoneticPr fontId="22" type="noConversion"/>
  </si>
  <si>
    <t>2022.08.02.</t>
  </si>
  <si>
    <t>2022.08.31.</t>
  </si>
  <si>
    <t>㈜금융사관학교</t>
    <phoneticPr fontId="22" type="noConversion"/>
  </si>
  <si>
    <t>서울특별시 서초구 법원로1길 22, 지하1층</t>
  </si>
  <si>
    <t>성남시청소년재단</t>
    <phoneticPr fontId="22" type="noConversion"/>
  </si>
  <si>
    <t>2022.08.04.</t>
  </si>
  <si>
    <t>2022.08.04.~08.08.</t>
  </si>
  <si>
    <t>㈜프린트라인</t>
    <phoneticPr fontId="22" type="noConversion"/>
  </si>
  <si>
    <t>경기도 성남시 분당구 성남대로165,238호</t>
  </si>
  <si>
    <t>2022.08.16.</t>
  </si>
  <si>
    <t>2022.08.16.~08.17.</t>
  </si>
  <si>
    <t>진흥프린팅</t>
    <phoneticPr fontId="22" type="noConversion"/>
  </si>
  <si>
    <t>경기도 성남시 중원구 성남대로997번길 49-10, 1층</t>
    <phoneticPr fontId="22" type="noConversion"/>
  </si>
  <si>
    <t>2022.08.26.~2022.09.02.</t>
  </si>
  <si>
    <t>2022.08.26.</t>
  </si>
  <si>
    <t>조이피앤엠</t>
    <phoneticPr fontId="22" type="noConversion"/>
  </si>
  <si>
    <t>경기도 성남시 분당구 불곡남로13번길 3(정자동)</t>
  </si>
  <si>
    <t>성남시청소년재단</t>
    <phoneticPr fontId="22" type="noConversion"/>
  </si>
  <si>
    <t>2022.08.31.~2022.09.15.</t>
  </si>
  <si>
    <t>험멜스포츠</t>
    <phoneticPr fontId="22" type="noConversion"/>
  </si>
  <si>
    <t>경기도 성남시 중원구 윈터로69번길 22</t>
  </si>
  <si>
    <t>이우진</t>
    <phoneticPr fontId="22" type="noConversion"/>
  </si>
  <si>
    <t>신동일</t>
    <phoneticPr fontId="22" type="noConversion"/>
  </si>
  <si>
    <t>신동원</t>
    <phoneticPr fontId="22" type="noConversion"/>
  </si>
  <si>
    <t>임용민</t>
    <phoneticPr fontId="22" type="noConversion"/>
  </si>
  <si>
    <t>윤창용</t>
    <phoneticPr fontId="22" type="noConversion"/>
  </si>
  <si>
    <t>(2022. 8. 31. 기준 / 단위 : 원)</t>
    <phoneticPr fontId="2" type="noConversion"/>
  </si>
  <si>
    <t>촬영기법 교육 운영 위탁</t>
  </si>
  <si>
    <t>2022년 1차 성남 청소년-청년 포럼 계약</t>
  </si>
  <si>
    <t>재단 홍보물 제작</t>
  </si>
  <si>
    <t>2022년 성남청년 프리인턴십 네트워킹데이 행사 운영 용역</t>
  </si>
  <si>
    <t>2022. 성남청년 갭이어 워크숍(금융게임) 운영</t>
  </si>
  <si>
    <t>한국지역정보개발원</t>
  </si>
  <si>
    <t>주식회사 호오컨설팅</t>
  </si>
  <si>
    <t>가나안근로복지관</t>
  </si>
  <si>
    <t>밝은다락</t>
  </si>
  <si>
    <t>국제캐쉬플로우강사협회</t>
  </si>
  <si>
    <t>인력개발팀</t>
  </si>
  <si>
    <t>청년정책팀</t>
  </si>
  <si>
    <t>대외협력팀</t>
  </si>
  <si>
    <t xml:space="preserve">- 해당없음 -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</si>
</sst>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  <numFmt numFmtId="186" formatCode="0_);[Red]\(0\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6.5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3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71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4" borderId="2" xfId="0" applyNumberFormat="1" applyFont="1" applyFill="1" applyBorder="1" applyAlignment="1">
      <alignment horizontal="left" vertical="center" shrinkToFit="1"/>
    </xf>
    <xf numFmtId="0" fontId="12" fillId="0" borderId="0" xfId="0" applyNumberFormat="1" applyFont="1" applyFill="1" applyBorder="1" applyAlignment="1" applyProtection="1">
      <alignment horizontal="centerContinuous" vertical="center"/>
    </xf>
    <xf numFmtId="0" fontId="14" fillId="0" borderId="0" xfId="0" applyFont="1" applyBorder="1" applyAlignment="1">
      <alignment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>
      <alignment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3" fontId="18" fillId="0" borderId="18" xfId="0" applyNumberFormat="1" applyFont="1" applyBorder="1" applyAlignment="1">
      <alignment horizontal="center" vertical="center" shrinkToFit="1"/>
    </xf>
    <xf numFmtId="10" fontId="18" fillId="0" borderId="7" xfId="0" applyNumberFormat="1" applyFont="1" applyBorder="1" applyAlignment="1">
      <alignment horizontal="center" vertical="center" shrinkToFit="1"/>
    </xf>
    <xf numFmtId="14" fontId="18" fillId="0" borderId="18" xfId="0" applyNumberFormat="1" applyFont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181" fontId="18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1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18" fillId="0" borderId="7" xfId="0" applyNumberFormat="1" applyFont="1" applyBorder="1" applyAlignment="1">
      <alignment horizontal="center" vertical="center" shrinkToFit="1"/>
    </xf>
    <xf numFmtId="181" fontId="18" fillId="0" borderId="18" xfId="0" applyNumberFormat="1" applyFont="1" applyBorder="1" applyAlignment="1">
      <alignment horizontal="center" vertical="center" shrinkToFit="1"/>
    </xf>
    <xf numFmtId="177" fontId="18" fillId="0" borderId="18" xfId="0" applyNumberFormat="1" applyFont="1" applyBorder="1" applyAlignment="1">
      <alignment horizontal="center" vertical="center" shrinkToFit="1"/>
    </xf>
    <xf numFmtId="177" fontId="18" fillId="0" borderId="19" xfId="0" applyNumberFormat="1" applyFont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4" fillId="0" borderId="0" xfId="0" applyNumberFormat="1" applyFont="1" applyFill="1" applyBorder="1" applyAlignment="1" applyProtection="1">
      <alignment horizontal="centerContinuous" vertical="center"/>
    </xf>
    <xf numFmtId="0" fontId="26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6" fillId="0" borderId="1" xfId="0" applyNumberFormat="1" applyFont="1" applyFill="1" applyBorder="1" applyAlignment="1" applyProtection="1">
      <alignment vertical="center" shrinkToFit="1"/>
    </xf>
    <xf numFmtId="41" fontId="26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23" fillId="0" borderId="0" xfId="0" applyFont="1" applyFill="1"/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9" fillId="0" borderId="2" xfId="0" quotePrefix="1" applyNumberFormat="1" applyFont="1" applyFill="1" applyBorder="1" applyAlignment="1">
      <alignment horizontal="left" vertical="center" shrinkToFit="1"/>
    </xf>
    <xf numFmtId="177" fontId="19" fillId="0" borderId="2" xfId="0" applyNumberFormat="1" applyFont="1" applyFill="1" applyBorder="1" applyAlignment="1">
      <alignment horizontal="left" vertical="center" shrinkToFit="1"/>
    </xf>
    <xf numFmtId="0" fontId="19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9" fillId="0" borderId="2" xfId="1" applyFont="1" applyFill="1" applyBorder="1" applyAlignment="1" applyProtection="1">
      <alignment horizontal="right" vertical="center" shrinkToFit="1"/>
    </xf>
    <xf numFmtId="41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1" fontId="19" fillId="0" borderId="2" xfId="1" applyFont="1" applyFill="1" applyBorder="1" applyAlignment="1">
      <alignment horizontal="right" vertical="center" shrinkToFit="1"/>
    </xf>
    <xf numFmtId="41" fontId="19" fillId="0" borderId="2" xfId="1" quotePrefix="1" applyFont="1" applyFill="1" applyBorder="1" applyAlignment="1" applyProtection="1">
      <alignment horizontal="right" vertical="center" shrinkToFi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Continuous" vertical="center"/>
    </xf>
    <xf numFmtId="0" fontId="24" fillId="0" borderId="0" xfId="0" applyNumberFormat="1" applyFont="1" applyBorder="1" applyAlignment="1">
      <alignment horizontal="centerContinuous" vertical="center"/>
    </xf>
    <xf numFmtId="0" fontId="23" fillId="0" borderId="0" xfId="0" applyFont="1"/>
    <xf numFmtId="0" fontId="26" fillId="0" borderId="0" xfId="0" applyFont="1" applyBorder="1" applyAlignment="1">
      <alignment vertical="center"/>
    </xf>
    <xf numFmtId="0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41" fontId="19" fillId="0" borderId="2" xfId="1" quotePrefix="1" applyFont="1" applyFill="1" applyBorder="1" applyAlignment="1">
      <alignment vertical="center" shrinkToFit="1"/>
    </xf>
    <xf numFmtId="181" fontId="19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19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0" fontId="2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1" fontId="19" fillId="0" borderId="27" xfId="1" applyFont="1" applyFill="1" applyBorder="1" applyAlignment="1" applyProtection="1">
      <alignment horizontal="right" vertical="center" shrinkToFit="1"/>
    </xf>
    <xf numFmtId="41" fontId="19" fillId="0" borderId="27" xfId="1" quotePrefix="1" applyFont="1" applyFill="1" applyBorder="1" applyAlignment="1" applyProtection="1">
      <alignment horizontal="right" vertical="center" shrinkToFit="1"/>
    </xf>
    <xf numFmtId="0" fontId="26" fillId="0" borderId="0" xfId="0" applyFont="1" applyFill="1" applyBorder="1" applyAlignment="1">
      <alignment horizontal="center" vertical="center"/>
    </xf>
    <xf numFmtId="38" fontId="5" fillId="4" borderId="2" xfId="5770" applyNumberFormat="1" applyFont="1" applyFill="1" applyBorder="1" applyAlignment="1">
      <alignment horizontal="center" vertical="center" shrinkToFit="1"/>
    </xf>
    <xf numFmtId="41" fontId="5" fillId="4" borderId="2" xfId="5946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38" fontId="5" fillId="0" borderId="2" xfId="5769" quotePrefix="1" applyNumberFormat="1" applyFont="1" applyFill="1" applyBorder="1" applyAlignment="1">
      <alignment horizontal="center" vertical="center" shrinkToFit="1"/>
    </xf>
    <xf numFmtId="3" fontId="5" fillId="4" borderId="2" xfId="0" quotePrefix="1" applyNumberFormat="1" applyFont="1" applyFill="1" applyBorder="1" applyAlignment="1">
      <alignment horizontal="center" vertical="center" shrinkToFit="1"/>
    </xf>
    <xf numFmtId="186" fontId="5" fillId="4" borderId="2" xfId="5946" applyNumberFormat="1" applyFont="1" applyFill="1" applyBorder="1" applyAlignment="1">
      <alignment horizontal="center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2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183" fontId="5" fillId="4" borderId="32" xfId="0" applyNumberFormat="1" applyFont="1" applyFill="1" applyBorder="1" applyAlignment="1">
      <alignment horizontal="center" vertical="center" shrinkToFit="1"/>
    </xf>
    <xf numFmtId="41" fontId="5" fillId="4" borderId="33" xfId="178" applyFont="1" applyFill="1" applyBorder="1" applyAlignment="1">
      <alignment horizontal="center" vertical="center" shrinkToFit="1"/>
    </xf>
    <xf numFmtId="181" fontId="19" fillId="4" borderId="2" xfId="0" applyNumberFormat="1" applyFont="1" applyFill="1" applyBorder="1" applyAlignment="1">
      <alignment horizontal="center" vertical="center" shrinkToFit="1"/>
    </xf>
    <xf numFmtId="177" fontId="28" fillId="4" borderId="2" xfId="0" applyNumberFormat="1" applyFont="1" applyFill="1" applyBorder="1" applyAlignment="1">
      <alignment horizontal="left" vertical="center" shrinkToFit="1"/>
    </xf>
    <xf numFmtId="177" fontId="28" fillId="4" borderId="2" xfId="0" applyNumberFormat="1" applyFont="1" applyFill="1" applyBorder="1" applyAlignment="1">
      <alignment horizontal="center" vertical="center" shrinkToFit="1"/>
    </xf>
    <xf numFmtId="41" fontId="28" fillId="4" borderId="2" xfId="1" applyNumberFormat="1" applyFont="1" applyFill="1" applyBorder="1" applyAlignment="1">
      <alignment horizontal="right" vertical="center" shrinkToFit="1"/>
    </xf>
    <xf numFmtId="181" fontId="28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5" fontId="5" fillId="4" borderId="2" xfId="0" applyNumberFormat="1" applyFont="1" applyFill="1" applyBorder="1" applyAlignment="1">
      <alignment horizontal="center" vertical="center" shrinkToFit="1"/>
    </xf>
    <xf numFmtId="177" fontId="29" fillId="4" borderId="2" xfId="0" applyNumberFormat="1" applyFont="1" applyFill="1" applyBorder="1" applyAlignment="1">
      <alignment horizontal="left" vertical="center" shrinkToFit="1"/>
    </xf>
    <xf numFmtId="177" fontId="29" fillId="4" borderId="2" xfId="0" applyNumberFormat="1" applyFont="1" applyFill="1" applyBorder="1" applyAlignment="1">
      <alignment horizontal="center" vertical="center" shrinkToFit="1"/>
    </xf>
    <xf numFmtId="41" fontId="29" fillId="4" borderId="2" xfId="1" applyNumberFormat="1" applyFont="1" applyFill="1" applyBorder="1" applyAlignment="1">
      <alignment horizontal="right" vertical="center" shrinkToFit="1"/>
    </xf>
    <xf numFmtId="181" fontId="29" fillId="4" borderId="2" xfId="0" applyNumberFormat="1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left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 applyProtection="1">
      <alignment horizontal="right" vertical="center" shrinkToFit="1"/>
    </xf>
    <xf numFmtId="41" fontId="6" fillId="4" borderId="2" xfId="1" quotePrefix="1" applyFont="1" applyFill="1" applyBorder="1" applyAlignment="1" applyProtection="1">
      <alignment horizontal="right" vertical="center" shrinkToFit="1"/>
    </xf>
    <xf numFmtId="181" fontId="6" fillId="4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80" fontId="6" fillId="0" borderId="0" xfId="5763" applyNumberFormat="1" applyFont="1" applyAlignment="1">
      <alignment vertical="center"/>
    </xf>
    <xf numFmtId="41" fontId="5" fillId="4" borderId="2" xfId="1" quotePrefix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left" vertical="center" shrinkToFit="1"/>
    </xf>
    <xf numFmtId="0" fontId="18" fillId="0" borderId="12" xfId="0" applyFont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0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5" fillId="0" borderId="2" xfId="1" quotePrefix="1" applyNumberFormat="1" applyFont="1" applyFill="1" applyBorder="1" applyAlignment="1" applyProtection="1">
      <alignment horizontal="center" vertical="center" shrinkToFit="1"/>
    </xf>
    <xf numFmtId="177" fontId="28" fillId="4" borderId="2" xfId="0" quotePrefix="1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/>
    </xf>
    <xf numFmtId="41" fontId="30" fillId="0" borderId="2" xfId="1" applyFont="1" applyFill="1" applyBorder="1" applyAlignment="1" applyProtection="1">
      <alignment horizontal="center" vertical="center" wrapText="1" shrinkToFit="1"/>
    </xf>
    <xf numFmtId="41" fontId="19" fillId="0" borderId="2" xfId="1" applyFont="1" applyFill="1" applyBorder="1" applyAlignment="1" applyProtection="1">
      <alignment horizontal="center" vertical="center" shrinkToFit="1"/>
    </xf>
    <xf numFmtId="0" fontId="19" fillId="0" borderId="2" xfId="1" applyNumberFormat="1" applyFont="1" applyFill="1" applyBorder="1" applyAlignment="1" applyProtection="1">
      <alignment horizontal="center" vertical="center" shrinkToFit="1"/>
    </xf>
    <xf numFmtId="181" fontId="19" fillId="0" borderId="2" xfId="1" quotePrefix="1" applyNumberFormat="1" applyFont="1" applyFill="1" applyBorder="1" applyAlignment="1" applyProtection="1">
      <alignment horizontal="center" vertical="center" shrinkToFit="1"/>
    </xf>
    <xf numFmtId="184" fontId="19" fillId="0" borderId="2" xfId="0" applyNumberFormat="1" applyFont="1" applyFill="1" applyBorder="1" applyAlignment="1" applyProtection="1">
      <alignment horizontal="center" vertical="center"/>
    </xf>
    <xf numFmtId="41" fontId="19" fillId="0" borderId="2" xfId="1" applyFont="1" applyFill="1" applyBorder="1" applyAlignment="1" applyProtection="1">
      <alignment horizontal="right" vertical="center"/>
    </xf>
    <xf numFmtId="180" fontId="19" fillId="0" borderId="2" xfId="0" applyNumberFormat="1" applyFont="1" applyFill="1" applyBorder="1" applyAlignment="1" applyProtection="1">
      <alignment horizontal="center" vertical="center"/>
    </xf>
    <xf numFmtId="177" fontId="31" fillId="0" borderId="7" xfId="0" applyNumberFormat="1" applyFont="1" applyBorder="1" applyAlignment="1">
      <alignment horizontal="center" vertical="center" wrapText="1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shrinkToFit="1"/>
    </xf>
    <xf numFmtId="183" fontId="5" fillId="0" borderId="34" xfId="0" applyNumberFormat="1" applyFont="1" applyFill="1" applyBorder="1" applyAlignment="1">
      <alignment horizontal="center" vertical="center" shrinkToFit="1"/>
    </xf>
    <xf numFmtId="182" fontId="5" fillId="4" borderId="35" xfId="0" applyNumberFormat="1" applyFont="1" applyFill="1" applyBorder="1" applyAlignment="1">
      <alignment horizontal="center" vertical="center" shrinkToFit="1"/>
    </xf>
    <xf numFmtId="0" fontId="5" fillId="4" borderId="35" xfId="0" quotePrefix="1" applyNumberFormat="1" applyFont="1" applyFill="1" applyBorder="1" applyAlignment="1">
      <alignment horizontal="left" vertical="center" shrinkToFit="1"/>
    </xf>
    <xf numFmtId="0" fontId="5" fillId="4" borderId="35" xfId="0" applyFont="1" applyFill="1" applyBorder="1" applyAlignment="1">
      <alignment horizontal="center" vertical="center" shrinkToFit="1"/>
    </xf>
    <xf numFmtId="38" fontId="5" fillId="4" borderId="35" xfId="2" applyNumberFormat="1" applyFont="1" applyFill="1" applyBorder="1" applyAlignment="1">
      <alignment horizontal="center" vertical="center" shrinkToFit="1"/>
    </xf>
    <xf numFmtId="0" fontId="5" fillId="4" borderId="35" xfId="0" quotePrefix="1" applyFont="1" applyFill="1" applyBorder="1" applyAlignment="1">
      <alignment horizontal="center" vertical="center" shrinkToFit="1"/>
    </xf>
    <xf numFmtId="41" fontId="5" fillId="4" borderId="35" xfId="178" applyFont="1" applyFill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1" fontId="5" fillId="4" borderId="2" xfId="0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/>
    </xf>
    <xf numFmtId="179" fontId="5" fillId="3" borderId="38" xfId="0" applyNumberFormat="1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shrinkToFit="1"/>
    </xf>
    <xf numFmtId="183" fontId="5" fillId="0" borderId="32" xfId="0" applyNumberFormat="1" applyFont="1" applyBorder="1" applyAlignment="1">
      <alignment horizontal="center" vertical="center" shrinkToFit="1"/>
    </xf>
    <xf numFmtId="183" fontId="5" fillId="0" borderId="34" xfId="0" applyNumberFormat="1" applyFont="1" applyBorder="1" applyAlignment="1">
      <alignment horizontal="center" vertical="center" shrinkToFit="1"/>
    </xf>
    <xf numFmtId="182" fontId="5" fillId="0" borderId="35" xfId="0" applyNumberFormat="1" applyFont="1" applyFill="1" applyBorder="1" applyAlignment="1">
      <alignment horizontal="center" vertical="center" shrinkToFit="1"/>
    </xf>
    <xf numFmtId="0" fontId="5" fillId="0" borderId="35" xfId="0" quotePrefix="1" applyNumberFormat="1" applyFont="1" applyBorder="1" applyAlignment="1">
      <alignment horizontal="left" vertical="center" shrinkToFit="1"/>
    </xf>
    <xf numFmtId="0" fontId="5" fillId="0" borderId="35" xfId="0" quotePrefix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vertical="center"/>
    </xf>
    <xf numFmtId="0" fontId="23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32" fillId="0" borderId="2" xfId="0" quotePrefix="1" applyNumberFormat="1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76" fontId="5" fillId="4" borderId="2" xfId="11479" quotePrefix="1" applyNumberFormat="1" applyFont="1" applyFill="1" applyBorder="1" applyAlignment="1">
      <alignment horizontal="right" vertical="center" shrinkToFit="1"/>
    </xf>
    <xf numFmtId="176" fontId="5" fillId="4" borderId="2" xfId="11479" applyNumberFormat="1" applyFont="1" applyFill="1" applyBorder="1" applyAlignment="1">
      <alignment horizontal="center" vertical="center" shrinkToFit="1"/>
    </xf>
    <xf numFmtId="176" fontId="5" fillId="4" borderId="2" xfId="11479" quotePrefix="1" applyNumberFormat="1" applyFont="1" applyFill="1" applyBorder="1" applyAlignment="1">
      <alignment horizontal="right" vertical="center" wrapText="1" shrinkToFit="1"/>
    </xf>
    <xf numFmtId="176" fontId="33" fillId="0" borderId="2" xfId="0" applyNumberFormat="1" applyFont="1" applyFill="1" applyBorder="1" applyAlignment="1">
      <alignment horizontal="center" vertical="center" shrinkToFit="1"/>
    </xf>
    <xf numFmtId="176" fontId="33" fillId="0" borderId="2" xfId="0" applyNumberFormat="1" applyFont="1" applyFill="1" applyBorder="1" applyAlignment="1">
      <alignment horizontal="center" vertical="center"/>
    </xf>
    <xf numFmtId="176" fontId="5" fillId="4" borderId="33" xfId="5765" applyNumberFormat="1" applyFont="1" applyFill="1" applyBorder="1" applyAlignment="1">
      <alignment horizontal="center" vertical="center" shrinkToFit="1"/>
    </xf>
    <xf numFmtId="186" fontId="5" fillId="0" borderId="32" xfId="0" applyNumberFormat="1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4" borderId="35" xfId="0" applyNumberFormat="1" applyFont="1" applyFill="1" applyBorder="1" applyAlignment="1">
      <alignment horizontal="left" vertical="center" shrinkToFit="1"/>
    </xf>
    <xf numFmtId="41" fontId="5" fillId="4" borderId="35" xfId="1" quotePrefix="1" applyFont="1" applyFill="1" applyBorder="1" applyAlignment="1">
      <alignment horizontal="center" vertical="center" shrinkToFit="1"/>
    </xf>
    <xf numFmtId="41" fontId="5" fillId="4" borderId="35" xfId="1" applyFont="1" applyFill="1" applyBorder="1" applyAlignment="1">
      <alignment horizontal="center" vertical="center" shrinkToFit="1"/>
    </xf>
    <xf numFmtId="41" fontId="5" fillId="4" borderId="36" xfId="178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" fillId="2" borderId="37" xfId="0" applyNumberFormat="1" applyFont="1" applyFill="1" applyBorder="1" applyAlignment="1" applyProtection="1">
      <alignment horizontal="center" vertical="center"/>
    </xf>
    <xf numFmtId="49" fontId="5" fillId="2" borderId="38" xfId="0" applyNumberFormat="1" applyFont="1" applyFill="1" applyBorder="1" applyAlignment="1" applyProtection="1">
      <alignment horizontal="center" vertical="center"/>
    </xf>
    <xf numFmtId="0" fontId="5" fillId="2" borderId="38" xfId="0" applyNumberFormat="1" applyFont="1" applyFill="1" applyBorder="1" applyAlignment="1" applyProtection="1">
      <alignment horizontal="center" vertical="center"/>
    </xf>
    <xf numFmtId="49" fontId="5" fillId="2" borderId="38" xfId="0" applyNumberFormat="1" applyFont="1" applyFill="1" applyBorder="1" applyAlignment="1" applyProtection="1">
      <alignment horizontal="center" vertical="center" wrapText="1"/>
    </xf>
    <xf numFmtId="49" fontId="5" fillId="2" borderId="39" xfId="0" applyNumberFormat="1" applyFont="1" applyFill="1" applyBorder="1" applyAlignment="1" applyProtection="1">
      <alignment horizontal="center" vertical="center" shrinkToFit="1"/>
    </xf>
    <xf numFmtId="0" fontId="5" fillId="4" borderId="32" xfId="0" applyNumberFormat="1" applyFont="1" applyFill="1" applyBorder="1" applyAlignment="1" applyProtection="1">
      <alignment horizontal="center" vertical="center" shrinkToFit="1"/>
    </xf>
    <xf numFmtId="0" fontId="19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0" fontId="5" fillId="0" borderId="35" xfId="0" quotePrefix="1" applyNumberFormat="1" applyFont="1" applyFill="1" applyBorder="1" applyAlignment="1">
      <alignment horizontal="left" vertical="center" shrinkToFit="1"/>
    </xf>
    <xf numFmtId="177" fontId="5" fillId="0" borderId="35" xfId="0" applyNumberFormat="1" applyFont="1" applyFill="1" applyBorder="1" applyAlignment="1">
      <alignment horizontal="left" vertical="center" shrinkToFit="1"/>
    </xf>
    <xf numFmtId="41" fontId="5" fillId="0" borderId="35" xfId="1" quotePrefix="1" applyFont="1" applyFill="1" applyBorder="1" applyAlignment="1">
      <alignment vertical="center" shrinkToFit="1"/>
    </xf>
    <xf numFmtId="181" fontId="5" fillId="0" borderId="35" xfId="2" applyNumberFormat="1" applyFont="1" applyFill="1" applyBorder="1" applyAlignment="1">
      <alignment horizontal="center" vertical="center" shrinkToFit="1"/>
    </xf>
    <xf numFmtId="181" fontId="5" fillId="0" borderId="35" xfId="0" quotePrefix="1" applyNumberFormat="1" applyFont="1" applyFill="1" applyBorder="1" applyAlignment="1">
      <alignment horizontal="center" vertical="center" shrinkToFit="1"/>
    </xf>
    <xf numFmtId="181" fontId="5" fillId="0" borderId="35" xfId="0" applyNumberFormat="1" applyFont="1" applyFill="1" applyBorder="1" applyAlignment="1">
      <alignment horizontal="center" vertical="center" shrinkToFit="1"/>
    </xf>
    <xf numFmtId="0" fontId="5" fillId="0" borderId="36" xfId="0" applyNumberFormat="1" applyFont="1" applyFill="1" applyBorder="1" applyAlignment="1" applyProtection="1">
      <alignment horizontal="center" vertical="center" shrinkToFit="1"/>
    </xf>
    <xf numFmtId="181" fontId="6" fillId="4" borderId="25" xfId="0" applyNumberFormat="1" applyFont="1" applyFill="1" applyBorder="1" applyAlignment="1" applyProtection="1">
      <alignment horizontal="center" vertical="center" shrinkToFit="1"/>
    </xf>
    <xf numFmtId="181" fontId="5" fillId="0" borderId="25" xfId="0" applyNumberFormat="1" applyFont="1" applyFill="1" applyBorder="1" applyAlignment="1" applyProtection="1">
      <alignment horizontal="center" vertical="center" shrinkToFit="1"/>
    </xf>
    <xf numFmtId="181" fontId="19" fillId="0" borderId="40" xfId="0" applyNumberFormat="1" applyFont="1" applyFill="1" applyBorder="1" applyAlignment="1" applyProtection="1">
      <alignment horizontal="center" vertical="center" shrinkToFit="1"/>
    </xf>
    <xf numFmtId="0" fontId="6" fillId="4" borderId="26" xfId="0" applyNumberFormat="1" applyFont="1" applyFill="1" applyBorder="1" applyAlignment="1" applyProtection="1">
      <alignment horizontal="center" vertical="center" shrinkToFit="1"/>
    </xf>
    <xf numFmtId="177" fontId="6" fillId="4" borderId="26" xfId="0" applyNumberFormat="1" applyFont="1" applyFill="1" applyBorder="1" applyAlignment="1">
      <alignment horizontal="left" vertical="center" shrinkToFit="1"/>
    </xf>
    <xf numFmtId="177" fontId="6" fillId="4" borderId="26" xfId="0" applyNumberFormat="1" applyFont="1" applyFill="1" applyBorder="1" applyAlignment="1">
      <alignment horizontal="center" vertical="center" shrinkToFit="1"/>
    </xf>
    <xf numFmtId="41" fontId="6" fillId="4" borderId="26" xfId="1" applyNumberFormat="1" applyFont="1" applyFill="1" applyBorder="1" applyAlignment="1">
      <alignment horizontal="right" vertical="center" shrinkToFit="1"/>
    </xf>
    <xf numFmtId="41" fontId="6" fillId="4" borderId="26" xfId="1" applyFont="1" applyFill="1" applyBorder="1" applyAlignment="1" applyProtection="1">
      <alignment horizontal="right" vertical="center" shrinkToFit="1"/>
    </xf>
    <xf numFmtId="41" fontId="6" fillId="4" borderId="26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wrapText="1"/>
    </xf>
    <xf numFmtId="0" fontId="19" fillId="4" borderId="2" xfId="0" applyNumberFormat="1" applyFont="1" applyFill="1" applyBorder="1" applyAlignment="1" applyProtection="1">
      <alignment horizontal="center" vertical="center" shrinkToFit="1"/>
    </xf>
    <xf numFmtId="177" fontId="19" fillId="4" borderId="2" xfId="0" quotePrefix="1" applyNumberFormat="1" applyFont="1" applyFill="1" applyBorder="1" applyAlignment="1">
      <alignment horizontal="left" vertical="center" shrinkToFit="1"/>
    </xf>
    <xf numFmtId="0" fontId="19" fillId="4" borderId="2" xfId="0" applyNumberFormat="1" applyFont="1" applyFill="1" applyBorder="1" applyAlignment="1">
      <alignment vertical="center" shrinkToFit="1"/>
    </xf>
    <xf numFmtId="41" fontId="19" fillId="4" borderId="2" xfId="1" applyFont="1" applyFill="1" applyBorder="1" applyAlignment="1">
      <alignment horizontal="right" vertical="center" shrinkToFit="1"/>
    </xf>
    <xf numFmtId="41" fontId="19" fillId="4" borderId="2" xfId="1" applyFont="1" applyFill="1" applyBorder="1" applyAlignment="1" applyProtection="1">
      <alignment horizontal="right" vertical="center" shrinkToFit="1"/>
    </xf>
    <xf numFmtId="41" fontId="19" fillId="4" borderId="2" xfId="1" quotePrefix="1" applyFont="1" applyFill="1" applyBorder="1" applyAlignment="1" applyProtection="1">
      <alignment horizontal="right" vertical="center" shrinkToFit="1"/>
    </xf>
    <xf numFmtId="0" fontId="6" fillId="4" borderId="2" xfId="0" applyFont="1" applyFill="1" applyBorder="1" applyAlignment="1">
      <alignment horizontal="center" wrapText="1"/>
    </xf>
    <xf numFmtId="3" fontId="6" fillId="4" borderId="2" xfId="0" applyNumberFormat="1" applyFont="1" applyFill="1" applyBorder="1" applyAlignment="1">
      <alignment horizontal="right" wrapText="1"/>
    </xf>
    <xf numFmtId="0" fontId="6" fillId="4" borderId="2" xfId="0" applyFont="1" applyFill="1" applyBorder="1" applyAlignment="1">
      <alignment shrinkToFi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177" fontId="18" fillId="0" borderId="14" xfId="0" applyNumberFormat="1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shrinkToFit="1"/>
    </xf>
    <xf numFmtId="3" fontId="5" fillId="0" borderId="22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177" fontId="5" fillId="0" borderId="22" xfId="0" applyNumberFormat="1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3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4" borderId="11" xfId="0" applyNumberFormat="1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11535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E1" sqref="E1"/>
    </sheetView>
  </sheetViews>
  <sheetFormatPr defaultRowHeight="13.5" x14ac:dyDescent="0.15"/>
  <cols>
    <col min="1" max="2" width="8.88671875" style="125"/>
    <col min="3" max="3" width="35.21875" style="125" bestFit="1" customWidth="1"/>
    <col min="4" max="4" width="8.88671875" style="125"/>
    <col min="5" max="5" width="30.5546875" style="125" customWidth="1"/>
    <col min="6" max="7" width="8.88671875" style="125"/>
    <col min="8" max="8" width="10.109375" style="125" bestFit="1" customWidth="1"/>
    <col min="9" max="9" width="18.88671875" style="125" bestFit="1" customWidth="1"/>
    <col min="10" max="16384" width="8.88671875" style="125"/>
  </cols>
  <sheetData>
    <row r="1" spans="1:12" ht="36" customHeight="1" x14ac:dyDescent="0.15">
      <c r="A1" s="123" t="s">
        <v>54</v>
      </c>
      <c r="B1" s="123"/>
      <c r="C1" s="124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25.5" customHeight="1" thickBot="1" x14ac:dyDescent="0.2">
      <c r="A2" s="50" t="s">
        <v>90</v>
      </c>
      <c r="B2" s="126"/>
      <c r="C2" s="127"/>
      <c r="D2" s="128"/>
      <c r="E2" s="128"/>
      <c r="F2" s="128"/>
      <c r="G2" s="128"/>
      <c r="H2" s="128"/>
      <c r="I2" s="128"/>
      <c r="J2" s="128"/>
      <c r="K2" s="128"/>
      <c r="L2" s="231" t="s">
        <v>83</v>
      </c>
    </row>
    <row r="3" spans="1:12" ht="35.25" customHeight="1" x14ac:dyDescent="0.15">
      <c r="A3" s="232" t="s">
        <v>55</v>
      </c>
      <c r="B3" s="233" t="s">
        <v>40</v>
      </c>
      <c r="C3" s="234" t="s">
        <v>56</v>
      </c>
      <c r="D3" s="235" t="s">
        <v>94</v>
      </c>
      <c r="E3" s="233" t="s">
        <v>57</v>
      </c>
      <c r="F3" s="233" t="s">
        <v>58</v>
      </c>
      <c r="G3" s="233" t="s">
        <v>59</v>
      </c>
      <c r="H3" s="233" t="s">
        <v>93</v>
      </c>
      <c r="I3" s="233" t="s">
        <v>41</v>
      </c>
      <c r="J3" s="233" t="s">
        <v>60</v>
      </c>
      <c r="K3" s="233" t="s">
        <v>61</v>
      </c>
      <c r="L3" s="236" t="s">
        <v>1</v>
      </c>
    </row>
    <row r="4" spans="1:12" s="18" customFormat="1" ht="24" customHeight="1" x14ac:dyDescent="0.25">
      <c r="A4" s="185" t="s">
        <v>277</v>
      </c>
      <c r="B4" s="170">
        <v>9</v>
      </c>
      <c r="C4" s="253" t="s">
        <v>254</v>
      </c>
      <c r="D4" s="254" t="s">
        <v>104</v>
      </c>
      <c r="E4" s="230" t="s">
        <v>255</v>
      </c>
      <c r="F4" s="161">
        <v>1000</v>
      </c>
      <c r="G4" s="171" t="s">
        <v>131</v>
      </c>
      <c r="H4" s="17">
        <v>3000000</v>
      </c>
      <c r="I4" s="171" t="s">
        <v>245</v>
      </c>
      <c r="J4" s="171" t="s">
        <v>246</v>
      </c>
      <c r="K4" s="171" t="s">
        <v>278</v>
      </c>
      <c r="L4" s="184"/>
    </row>
    <row r="5" spans="1:12" s="18" customFormat="1" ht="24" customHeight="1" x14ac:dyDescent="0.25">
      <c r="A5" s="185" t="s">
        <v>132</v>
      </c>
      <c r="B5" s="170">
        <v>9</v>
      </c>
      <c r="C5" s="159" t="s">
        <v>263</v>
      </c>
      <c r="D5" s="171" t="s">
        <v>166</v>
      </c>
      <c r="E5" s="157" t="s">
        <v>264</v>
      </c>
      <c r="F5" s="165">
        <v>1</v>
      </c>
      <c r="G5" s="171" t="s">
        <v>265</v>
      </c>
      <c r="H5" s="255">
        <v>11600000</v>
      </c>
      <c r="I5" s="171" t="s">
        <v>235</v>
      </c>
      <c r="J5" s="171" t="s">
        <v>266</v>
      </c>
      <c r="K5" s="171" t="s">
        <v>267</v>
      </c>
      <c r="L5" s="184"/>
    </row>
    <row r="6" spans="1:12" s="18" customFormat="1" ht="24" customHeight="1" x14ac:dyDescent="0.25">
      <c r="A6" s="185" t="s">
        <v>132</v>
      </c>
      <c r="B6" s="170">
        <v>9</v>
      </c>
      <c r="C6" s="253" t="s">
        <v>271</v>
      </c>
      <c r="D6" s="171" t="s">
        <v>272</v>
      </c>
      <c r="E6" s="157" t="s">
        <v>273</v>
      </c>
      <c r="F6" s="165">
        <v>230</v>
      </c>
      <c r="G6" s="171" t="s">
        <v>274</v>
      </c>
      <c r="H6" s="255">
        <v>1500000</v>
      </c>
      <c r="I6" s="171" t="s">
        <v>280</v>
      </c>
      <c r="J6" s="171" t="s">
        <v>275</v>
      </c>
      <c r="K6" s="171" t="s">
        <v>276</v>
      </c>
      <c r="L6" s="184"/>
    </row>
    <row r="7" spans="1:12" s="18" customFormat="1" ht="24" customHeight="1" x14ac:dyDescent="0.25">
      <c r="A7" s="248" t="s">
        <v>277</v>
      </c>
      <c r="B7" s="249" t="s">
        <v>222</v>
      </c>
      <c r="C7" s="250" t="s">
        <v>129</v>
      </c>
      <c r="D7" s="249" t="s">
        <v>145</v>
      </c>
      <c r="E7" s="249" t="s">
        <v>223</v>
      </c>
      <c r="F7" s="249">
        <v>5</v>
      </c>
      <c r="G7" s="249" t="s">
        <v>131</v>
      </c>
      <c r="H7" s="251">
        <v>77500000</v>
      </c>
      <c r="I7" s="249" t="s">
        <v>279</v>
      </c>
      <c r="J7" s="249" t="s">
        <v>224</v>
      </c>
      <c r="K7" s="256" t="s">
        <v>225</v>
      </c>
      <c r="L7" s="252"/>
    </row>
    <row r="8" spans="1:12" s="18" customFormat="1" ht="24" customHeight="1" x14ac:dyDescent="0.25">
      <c r="A8" s="248"/>
      <c r="B8" s="249"/>
      <c r="C8" s="250"/>
      <c r="D8" s="249"/>
      <c r="E8" s="249"/>
      <c r="F8" s="249"/>
      <c r="G8" s="249"/>
      <c r="H8" s="251"/>
      <c r="I8" s="249"/>
      <c r="J8" s="249"/>
      <c r="K8" s="249"/>
      <c r="L8" s="252"/>
    </row>
    <row r="9" spans="1:12" s="18" customFormat="1" ht="24" customHeight="1" x14ac:dyDescent="0.25">
      <c r="A9" s="183"/>
      <c r="B9" s="170"/>
      <c r="C9" s="164"/>
      <c r="D9" s="163"/>
      <c r="E9" s="162"/>
      <c r="F9" s="161"/>
      <c r="G9" s="171"/>
      <c r="H9" s="158"/>
      <c r="I9" s="171"/>
      <c r="J9" s="171"/>
      <c r="K9" s="171"/>
      <c r="L9" s="184"/>
    </row>
    <row r="10" spans="1:12" s="18" customFormat="1" ht="24" customHeight="1" x14ac:dyDescent="0.25">
      <c r="A10" s="183"/>
      <c r="B10" s="170"/>
      <c r="C10" s="167"/>
      <c r="D10" s="168"/>
      <c r="E10" s="160"/>
      <c r="F10" s="165"/>
      <c r="G10" s="171"/>
      <c r="H10" s="158"/>
      <c r="I10" s="171"/>
      <c r="J10" s="171"/>
      <c r="K10" s="171"/>
      <c r="L10" s="184"/>
    </row>
    <row r="11" spans="1:12" s="18" customFormat="1" ht="24" customHeight="1" x14ac:dyDescent="0.25">
      <c r="A11" s="183"/>
      <c r="B11" s="170"/>
      <c r="C11" s="159"/>
      <c r="D11" s="168"/>
      <c r="E11" s="160"/>
      <c r="F11" s="165"/>
      <c r="G11" s="171"/>
      <c r="H11" s="158"/>
      <c r="I11" s="171"/>
      <c r="J11" s="171"/>
      <c r="K11" s="171"/>
      <c r="L11" s="184"/>
    </row>
    <row r="12" spans="1:12" s="18" customFormat="1" ht="24" customHeight="1" x14ac:dyDescent="0.25">
      <c r="A12" s="183"/>
      <c r="B12" s="170"/>
      <c r="C12" s="167"/>
      <c r="D12" s="168"/>
      <c r="E12" s="160"/>
      <c r="F12" s="165"/>
      <c r="G12" s="171"/>
      <c r="H12" s="158"/>
      <c r="I12" s="171"/>
      <c r="J12" s="171"/>
      <c r="K12" s="171"/>
      <c r="L12" s="184"/>
    </row>
    <row r="13" spans="1:12" s="18" customFormat="1" ht="24" customHeight="1" x14ac:dyDescent="0.25">
      <c r="A13" s="183"/>
      <c r="B13" s="170"/>
      <c r="C13" s="167"/>
      <c r="D13" s="171"/>
      <c r="E13" s="157"/>
      <c r="F13" s="165"/>
      <c r="G13" s="171"/>
      <c r="H13" s="158"/>
      <c r="I13" s="171"/>
      <c r="J13" s="171"/>
      <c r="K13" s="171"/>
      <c r="L13" s="184"/>
    </row>
    <row r="14" spans="1:12" s="18" customFormat="1" ht="24" customHeight="1" x14ac:dyDescent="0.25">
      <c r="A14" s="183"/>
      <c r="B14" s="170"/>
      <c r="C14" s="167"/>
      <c r="D14" s="171"/>
      <c r="E14" s="8"/>
      <c r="F14" s="165"/>
      <c r="G14" s="171"/>
      <c r="H14" s="17"/>
      <c r="I14" s="171"/>
      <c r="J14" s="171"/>
      <c r="K14" s="171"/>
      <c r="L14" s="184"/>
    </row>
    <row r="15" spans="1:12" s="18" customFormat="1" ht="24" customHeight="1" x14ac:dyDescent="0.25">
      <c r="A15" s="183"/>
      <c r="B15" s="170"/>
      <c r="C15" s="167"/>
      <c r="D15" s="171"/>
      <c r="E15" s="8"/>
      <c r="F15" s="165"/>
      <c r="G15" s="171"/>
      <c r="H15" s="17"/>
      <c r="I15" s="171"/>
      <c r="J15" s="171"/>
      <c r="K15" s="171"/>
      <c r="L15" s="184"/>
    </row>
    <row r="16" spans="1:12" s="18" customFormat="1" ht="24" customHeight="1" x14ac:dyDescent="0.25">
      <c r="A16" s="183"/>
      <c r="B16" s="170"/>
      <c r="C16" s="167"/>
      <c r="D16" s="171"/>
      <c r="E16" s="8"/>
      <c r="F16" s="165"/>
      <c r="G16" s="171"/>
      <c r="H16" s="17"/>
      <c r="I16" s="171"/>
      <c r="J16" s="171"/>
      <c r="K16" s="171"/>
      <c r="L16" s="184"/>
    </row>
    <row r="17" spans="1:12" s="18" customFormat="1" ht="24" customHeight="1" x14ac:dyDescent="0.25">
      <c r="A17" s="183"/>
      <c r="B17" s="170"/>
      <c r="C17" s="167"/>
      <c r="D17" s="171"/>
      <c r="E17" s="8"/>
      <c r="F17" s="165"/>
      <c r="G17" s="171"/>
      <c r="H17" s="17"/>
      <c r="I17" s="171"/>
      <c r="J17" s="171"/>
      <c r="K17" s="171"/>
      <c r="L17" s="184"/>
    </row>
    <row r="18" spans="1:12" s="18" customFormat="1" ht="24" customHeight="1" x14ac:dyDescent="0.25">
      <c r="A18" s="183"/>
      <c r="B18" s="170"/>
      <c r="C18" s="167"/>
      <c r="D18" s="171"/>
      <c r="E18" s="8"/>
      <c r="F18" s="165"/>
      <c r="G18" s="171"/>
      <c r="H18" s="17"/>
      <c r="I18" s="171"/>
      <c r="J18" s="171"/>
      <c r="K18" s="171"/>
      <c r="L18" s="184"/>
    </row>
    <row r="19" spans="1:12" s="18" customFormat="1" ht="24" customHeight="1" thickBot="1" x14ac:dyDescent="0.3">
      <c r="A19" s="237"/>
      <c r="B19" s="238"/>
      <c r="C19" s="239"/>
      <c r="D19" s="240"/>
      <c r="E19" s="241"/>
      <c r="F19" s="242"/>
      <c r="G19" s="240"/>
      <c r="H19" s="243"/>
      <c r="I19" s="240"/>
      <c r="J19" s="240"/>
      <c r="K19" s="240"/>
      <c r="L19" s="244"/>
    </row>
  </sheetData>
  <phoneticPr fontId="2" type="noConversion"/>
  <dataValidations disablePrompts="1" count="1">
    <dataValidation type="list" allowBlank="1" showInputMessage="1" showErrorMessage="1" sqref="D4">
      <formula1>"일반총액, 일반단가, 제한총액, 제한단가, 수의총액, 수의단가"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I5" sqref="I5"/>
    </sheetView>
  </sheetViews>
  <sheetFormatPr defaultRowHeight="24" customHeight="1" x14ac:dyDescent="0.25"/>
  <cols>
    <col min="1" max="1" width="9.6640625" style="21" customWidth="1"/>
    <col min="2" max="2" width="42.21875" style="21" customWidth="1"/>
    <col min="3" max="3" width="11.109375" style="21" customWidth="1"/>
    <col min="4" max="4" width="14" style="21" customWidth="1"/>
    <col min="5" max="5" width="9.44140625" style="21" customWidth="1"/>
    <col min="6" max="6" width="14" style="21" customWidth="1"/>
    <col min="7" max="7" width="9.5546875" style="21" customWidth="1"/>
    <col min="8" max="8" width="14" style="21" customWidth="1"/>
    <col min="9" max="9" width="27.21875" style="21" customWidth="1"/>
    <col min="10" max="16384" width="8.88671875" style="19"/>
  </cols>
  <sheetData>
    <row r="1" spans="1:9" s="35" customFormat="1" ht="36" customHeight="1" x14ac:dyDescent="0.55000000000000004">
      <c r="A1" s="364" t="s">
        <v>72</v>
      </c>
      <c r="B1" s="364"/>
      <c r="C1" s="364"/>
      <c r="D1" s="364"/>
      <c r="E1" s="364"/>
      <c r="F1" s="364"/>
      <c r="G1" s="364"/>
      <c r="H1" s="364"/>
      <c r="I1" s="364"/>
    </row>
    <row r="2" spans="1:9" ht="24" customHeight="1" x14ac:dyDescent="0.25">
      <c r="A2" s="65" t="s">
        <v>89</v>
      </c>
      <c r="B2" s="65"/>
      <c r="C2" s="22"/>
      <c r="D2" s="22"/>
      <c r="E2" s="22"/>
      <c r="F2" s="22"/>
      <c r="G2" s="22"/>
      <c r="H2" s="22"/>
      <c r="I2" s="23" t="s">
        <v>82</v>
      </c>
    </row>
    <row r="3" spans="1:9" ht="24" customHeight="1" x14ac:dyDescent="0.25">
      <c r="A3" s="369" t="s">
        <v>3</v>
      </c>
      <c r="B3" s="367" t="s">
        <v>4</v>
      </c>
      <c r="C3" s="367" t="s">
        <v>62</v>
      </c>
      <c r="D3" s="367" t="s">
        <v>74</v>
      </c>
      <c r="E3" s="365" t="s">
        <v>75</v>
      </c>
      <c r="F3" s="366"/>
      <c r="G3" s="365" t="s">
        <v>76</v>
      </c>
      <c r="H3" s="366"/>
      <c r="I3" s="367" t="s">
        <v>73</v>
      </c>
    </row>
    <row r="4" spans="1:9" ht="24" customHeight="1" x14ac:dyDescent="0.25">
      <c r="A4" s="370"/>
      <c r="B4" s="368"/>
      <c r="C4" s="368"/>
      <c r="D4" s="368"/>
      <c r="E4" s="46" t="s">
        <v>79</v>
      </c>
      <c r="F4" s="46" t="s">
        <v>80</v>
      </c>
      <c r="G4" s="46" t="s">
        <v>79</v>
      </c>
      <c r="H4" s="46" t="s">
        <v>80</v>
      </c>
      <c r="I4" s="368"/>
    </row>
    <row r="5" spans="1:9" ht="24" customHeight="1" x14ac:dyDescent="0.25">
      <c r="A5" s="5"/>
      <c r="B5" s="91" t="s">
        <v>221</v>
      </c>
      <c r="C5" s="76"/>
      <c r="D5" s="76"/>
      <c r="E5" s="78"/>
      <c r="F5" s="76"/>
      <c r="G5" s="215"/>
      <c r="H5" s="78"/>
      <c r="I5" s="7"/>
    </row>
    <row r="6" spans="1:9" ht="24" customHeight="1" x14ac:dyDescent="0.25">
      <c r="A6" s="5"/>
      <c r="B6" s="6"/>
      <c r="C6" s="76"/>
      <c r="D6" s="76"/>
      <c r="E6" s="78"/>
      <c r="F6" s="76"/>
      <c r="G6" s="215"/>
      <c r="H6" s="78"/>
      <c r="I6" s="7"/>
    </row>
    <row r="7" spans="1:9" ht="24" customHeight="1" x14ac:dyDescent="0.25">
      <c r="A7" s="5"/>
      <c r="B7" s="6"/>
      <c r="C7" s="76"/>
      <c r="D7" s="76"/>
      <c r="E7" s="78"/>
      <c r="F7" s="76"/>
      <c r="G7" s="215"/>
      <c r="H7" s="78"/>
      <c r="I7" s="7"/>
    </row>
    <row r="8" spans="1:9" ht="24" customHeight="1" x14ac:dyDescent="0.25">
      <c r="A8" s="5"/>
      <c r="B8" s="6"/>
      <c r="C8" s="76"/>
      <c r="D8" s="76"/>
      <c r="E8" s="78"/>
      <c r="F8" s="76"/>
      <c r="G8" s="215"/>
      <c r="H8" s="78"/>
      <c r="I8" s="7"/>
    </row>
    <row r="9" spans="1:9" ht="24" customHeight="1" x14ac:dyDescent="0.25">
      <c r="A9" s="5"/>
      <c r="B9" s="6"/>
      <c r="C9" s="76"/>
      <c r="D9" s="76"/>
      <c r="E9" s="78"/>
      <c r="F9" s="76"/>
      <c r="G9" s="215"/>
      <c r="H9" s="78"/>
      <c r="I9" s="7"/>
    </row>
    <row r="10" spans="1:9" ht="24" customHeight="1" x14ac:dyDescent="0.25">
      <c r="A10" s="5"/>
      <c r="B10" s="90"/>
      <c r="C10" s="76"/>
      <c r="D10" s="76"/>
      <c r="E10" s="78"/>
      <c r="F10" s="76"/>
      <c r="G10" s="78"/>
      <c r="H10" s="76"/>
      <c r="I10" s="7"/>
    </row>
    <row r="11" spans="1:9" ht="24" customHeight="1" x14ac:dyDescent="0.25">
      <c r="A11" s="5"/>
      <c r="B11" s="6"/>
      <c r="C11" s="76"/>
      <c r="D11" s="76"/>
      <c r="E11" s="78"/>
      <c r="F11" s="76"/>
      <c r="G11" s="78"/>
      <c r="H11" s="76"/>
      <c r="I11" s="7"/>
    </row>
    <row r="12" spans="1:9" ht="24" customHeight="1" x14ac:dyDescent="0.25">
      <c r="A12" s="5"/>
      <c r="B12" s="6"/>
      <c r="C12" s="76"/>
      <c r="D12" s="76"/>
      <c r="E12" s="78"/>
      <c r="F12" s="76"/>
      <c r="G12" s="78"/>
      <c r="H12" s="76"/>
      <c r="I12" s="7"/>
    </row>
    <row r="13" spans="1:9" ht="24" customHeight="1" x14ac:dyDescent="0.25">
      <c r="A13" s="5"/>
      <c r="B13" s="6"/>
      <c r="C13" s="76"/>
      <c r="D13" s="76"/>
      <c r="E13" s="78"/>
      <c r="F13" s="76"/>
      <c r="G13" s="78"/>
      <c r="H13" s="76"/>
      <c r="I13" s="7"/>
    </row>
    <row r="14" spans="1:9" ht="24" customHeight="1" x14ac:dyDescent="0.25">
      <c r="A14" s="5"/>
      <c r="B14" s="6"/>
      <c r="C14" s="76"/>
      <c r="D14" s="76"/>
      <c r="E14" s="78"/>
      <c r="F14" s="76"/>
      <c r="G14" s="78"/>
      <c r="H14" s="76"/>
      <c r="I14" s="7"/>
    </row>
    <row r="15" spans="1:9" ht="24" customHeight="1" x14ac:dyDescent="0.25">
      <c r="A15" s="5"/>
      <c r="B15" s="6"/>
      <c r="C15" s="76"/>
      <c r="D15" s="76"/>
      <c r="E15" s="78"/>
      <c r="F15" s="76"/>
      <c r="G15" s="78"/>
      <c r="H15" s="76"/>
      <c r="I15" s="7"/>
    </row>
    <row r="16" spans="1:9" ht="24" customHeight="1" x14ac:dyDescent="0.25">
      <c r="A16" s="5"/>
      <c r="B16" s="6"/>
      <c r="C16" s="77"/>
      <c r="D16" s="77"/>
      <c r="E16" s="79"/>
      <c r="F16" s="77"/>
      <c r="G16" s="79"/>
      <c r="H16" s="77"/>
      <c r="I16" s="7"/>
    </row>
    <row r="17" spans="3:9" ht="24" customHeight="1" x14ac:dyDescent="0.25">
      <c r="C17" s="45"/>
      <c r="D17" s="45"/>
      <c r="E17" s="45"/>
      <c r="F17" s="45"/>
      <c r="G17" s="45"/>
      <c r="H17" s="45"/>
      <c r="I17" s="4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pane ySplit="3" topLeftCell="A4" activePane="bottomLeft" state="frozen"/>
      <selection activeCell="A3" sqref="A3:A4"/>
      <selection pane="bottomLeft" activeCell="D1" sqref="D1"/>
    </sheetView>
  </sheetViews>
  <sheetFormatPr defaultRowHeight="24" customHeight="1" x14ac:dyDescent="0.15"/>
  <cols>
    <col min="1" max="1" width="8.6640625" style="129" customWidth="1"/>
    <col min="2" max="2" width="8.77734375" style="129" customWidth="1"/>
    <col min="3" max="3" width="44.21875" style="130" customWidth="1"/>
    <col min="4" max="4" width="10.88671875" style="129" customWidth="1"/>
    <col min="5" max="5" width="12.44140625" style="129" customWidth="1"/>
    <col min="6" max="6" width="18.88671875" style="129" customWidth="1"/>
    <col min="7" max="7" width="11.21875" style="129" customWidth="1"/>
    <col min="8" max="9" width="12.44140625" style="129" customWidth="1"/>
    <col min="10" max="16384" width="8.88671875" style="47"/>
  </cols>
  <sheetData>
    <row r="1" spans="1:12" ht="36" customHeight="1" x14ac:dyDescent="0.15">
      <c r="A1" s="123" t="s">
        <v>68</v>
      </c>
      <c r="B1" s="123"/>
      <c r="C1" s="124"/>
      <c r="D1" s="123"/>
      <c r="E1" s="123"/>
      <c r="F1" s="123"/>
      <c r="G1" s="123"/>
      <c r="H1" s="123"/>
      <c r="I1" s="123"/>
      <c r="J1" s="120"/>
      <c r="K1" s="120"/>
      <c r="L1" s="120"/>
    </row>
    <row r="2" spans="1:12" s="18" customFormat="1" ht="25.5" customHeight="1" thickBot="1" x14ac:dyDescent="0.3">
      <c r="A2" s="50" t="s">
        <v>90</v>
      </c>
      <c r="B2" s="126"/>
      <c r="C2" s="127"/>
      <c r="D2" s="128"/>
      <c r="E2" s="128"/>
      <c r="F2" s="128"/>
      <c r="G2" s="128"/>
      <c r="H2" s="128"/>
      <c r="I2" s="231" t="s">
        <v>83</v>
      </c>
      <c r="J2" s="128"/>
      <c r="K2" s="128"/>
      <c r="L2" s="128"/>
    </row>
    <row r="3" spans="1:12" ht="35.25" customHeight="1" x14ac:dyDescent="0.15">
      <c r="A3" s="257" t="s">
        <v>39</v>
      </c>
      <c r="B3" s="258" t="s">
        <v>40</v>
      </c>
      <c r="C3" s="259" t="s">
        <v>52</v>
      </c>
      <c r="D3" s="259" t="s">
        <v>0</v>
      </c>
      <c r="E3" s="260" t="s">
        <v>92</v>
      </c>
      <c r="F3" s="261" t="s">
        <v>41</v>
      </c>
      <c r="G3" s="261" t="s">
        <v>42</v>
      </c>
      <c r="H3" s="261" t="s">
        <v>43</v>
      </c>
      <c r="I3" s="262" t="s">
        <v>1</v>
      </c>
    </row>
    <row r="4" spans="1:12" s="125" customFormat="1" ht="24" customHeight="1" x14ac:dyDescent="0.15">
      <c r="A4" s="183">
        <v>2022</v>
      </c>
      <c r="B4" s="170">
        <v>9</v>
      </c>
      <c r="C4" s="169" t="s">
        <v>232</v>
      </c>
      <c r="D4" s="168" t="s">
        <v>104</v>
      </c>
      <c r="E4" s="17">
        <v>7000000</v>
      </c>
      <c r="F4" s="165" t="s">
        <v>233</v>
      </c>
      <c r="G4" s="171" t="s">
        <v>234</v>
      </c>
      <c r="H4" s="171" t="s">
        <v>281</v>
      </c>
      <c r="I4" s="186"/>
      <c r="J4" s="47"/>
      <c r="K4" s="47"/>
      <c r="L4" s="47"/>
    </row>
    <row r="5" spans="1:12" s="272" customFormat="1" ht="24" customHeight="1" x14ac:dyDescent="0.15">
      <c r="A5" s="187">
        <v>2022</v>
      </c>
      <c r="B5" s="170">
        <v>9</v>
      </c>
      <c r="C5" s="48" t="s">
        <v>236</v>
      </c>
      <c r="D5" s="165" t="s">
        <v>237</v>
      </c>
      <c r="E5" s="17">
        <v>3200000</v>
      </c>
      <c r="F5" s="165" t="s">
        <v>238</v>
      </c>
      <c r="G5" s="171" t="s">
        <v>239</v>
      </c>
      <c r="H5" s="171" t="s">
        <v>240</v>
      </c>
      <c r="I5" s="184"/>
      <c r="J5" s="271"/>
      <c r="K5" s="271"/>
      <c r="L5" s="271"/>
    </row>
    <row r="6" spans="1:12" s="18" customFormat="1" ht="24" customHeight="1" x14ac:dyDescent="0.25">
      <c r="A6" s="183">
        <v>2022</v>
      </c>
      <c r="B6" s="172" t="s">
        <v>222</v>
      </c>
      <c r="C6" s="169" t="s">
        <v>241</v>
      </c>
      <c r="D6" s="273" t="s">
        <v>104</v>
      </c>
      <c r="E6" s="66">
        <v>8000000</v>
      </c>
      <c r="F6" s="171" t="s">
        <v>242</v>
      </c>
      <c r="G6" s="171" t="s">
        <v>243</v>
      </c>
      <c r="H6" s="171" t="s">
        <v>282</v>
      </c>
      <c r="I6" s="186"/>
    </row>
    <row r="7" spans="1:12" ht="24" customHeight="1" x14ac:dyDescent="0.15">
      <c r="A7" s="183">
        <v>2022</v>
      </c>
      <c r="B7" s="170">
        <v>9</v>
      </c>
      <c r="C7" s="169" t="s">
        <v>244</v>
      </c>
      <c r="D7" s="273" t="s">
        <v>104</v>
      </c>
      <c r="E7" s="17">
        <v>2500000</v>
      </c>
      <c r="F7" s="165" t="s">
        <v>245</v>
      </c>
      <c r="G7" s="171" t="s">
        <v>246</v>
      </c>
      <c r="H7" s="171" t="s">
        <v>283</v>
      </c>
      <c r="I7" s="186"/>
    </row>
    <row r="8" spans="1:12" ht="24" customHeight="1" x14ac:dyDescent="0.15">
      <c r="A8" s="187">
        <v>2022</v>
      </c>
      <c r="B8" s="170">
        <v>9</v>
      </c>
      <c r="C8" s="169" t="s">
        <v>247</v>
      </c>
      <c r="D8" s="273" t="s">
        <v>104</v>
      </c>
      <c r="E8" s="66">
        <v>800000</v>
      </c>
      <c r="F8" s="165" t="s">
        <v>245</v>
      </c>
      <c r="G8" s="171" t="s">
        <v>246</v>
      </c>
      <c r="H8" s="171" t="s">
        <v>284</v>
      </c>
      <c r="I8" s="186"/>
    </row>
    <row r="9" spans="1:12" ht="24" customHeight="1" x14ac:dyDescent="0.15">
      <c r="A9" s="183">
        <v>2022</v>
      </c>
      <c r="B9" s="170">
        <v>9</v>
      </c>
      <c r="C9" s="169" t="s">
        <v>248</v>
      </c>
      <c r="D9" s="273" t="s">
        <v>104</v>
      </c>
      <c r="E9" s="17">
        <v>800000</v>
      </c>
      <c r="F9" s="165" t="s">
        <v>249</v>
      </c>
      <c r="G9" s="171" t="s">
        <v>246</v>
      </c>
      <c r="H9" s="171" t="s">
        <v>284</v>
      </c>
      <c r="I9" s="186"/>
    </row>
    <row r="10" spans="1:12" ht="24" customHeight="1" x14ac:dyDescent="0.15">
      <c r="A10" s="183">
        <v>2022</v>
      </c>
      <c r="B10" s="170" t="s">
        <v>222</v>
      </c>
      <c r="C10" s="169" t="s">
        <v>250</v>
      </c>
      <c r="D10" s="273" t="s">
        <v>104</v>
      </c>
      <c r="E10" s="17">
        <v>3000000</v>
      </c>
      <c r="F10" s="171" t="s">
        <v>245</v>
      </c>
      <c r="G10" s="171" t="s">
        <v>251</v>
      </c>
      <c r="H10" s="171" t="s">
        <v>285</v>
      </c>
      <c r="I10" s="186"/>
    </row>
    <row r="11" spans="1:12" ht="24" customHeight="1" x14ac:dyDescent="0.15">
      <c r="A11" s="187">
        <v>2022</v>
      </c>
      <c r="B11" s="170" t="s">
        <v>222</v>
      </c>
      <c r="C11" s="169" t="s">
        <v>252</v>
      </c>
      <c r="D11" s="273" t="s">
        <v>130</v>
      </c>
      <c r="E11" s="17">
        <v>3000000</v>
      </c>
      <c r="F11" s="171" t="s">
        <v>245</v>
      </c>
      <c r="G11" s="171" t="s">
        <v>251</v>
      </c>
      <c r="H11" s="171" t="s">
        <v>286</v>
      </c>
      <c r="I11" s="186"/>
    </row>
    <row r="12" spans="1:12" s="106" customFormat="1" ht="24" customHeight="1" x14ac:dyDescent="0.15">
      <c r="A12" s="185" t="s">
        <v>256</v>
      </c>
      <c r="B12" s="170">
        <v>9</v>
      </c>
      <c r="C12" s="253" t="s">
        <v>261</v>
      </c>
      <c r="D12" s="254" t="s">
        <v>104</v>
      </c>
      <c r="E12" s="255">
        <v>10000000</v>
      </c>
      <c r="F12" s="171" t="s">
        <v>258</v>
      </c>
      <c r="G12" s="171" t="s">
        <v>253</v>
      </c>
      <c r="H12" s="171" t="s">
        <v>287</v>
      </c>
      <c r="I12" s="186"/>
      <c r="J12" s="47"/>
      <c r="K12" s="47"/>
      <c r="L12" s="47"/>
    </row>
    <row r="13" spans="1:12" s="106" customFormat="1" ht="24" customHeight="1" x14ac:dyDescent="0.15">
      <c r="A13" s="183">
        <v>2022</v>
      </c>
      <c r="B13" s="170" t="s">
        <v>257</v>
      </c>
      <c r="C13" s="167" t="s">
        <v>262</v>
      </c>
      <c r="D13" s="254" t="s">
        <v>104</v>
      </c>
      <c r="E13" s="17">
        <v>4500000</v>
      </c>
      <c r="F13" s="171" t="s">
        <v>259</v>
      </c>
      <c r="G13" s="171" t="s">
        <v>260</v>
      </c>
      <c r="H13" s="171" t="s">
        <v>288</v>
      </c>
      <c r="I13" s="186"/>
      <c r="J13" s="47"/>
      <c r="K13" s="47"/>
      <c r="L13" s="47"/>
    </row>
    <row r="14" spans="1:12" s="125" customFormat="1" ht="24" customHeight="1" x14ac:dyDescent="0.15">
      <c r="A14" s="183">
        <v>2022</v>
      </c>
      <c r="B14" s="170">
        <v>9</v>
      </c>
      <c r="C14" s="169" t="s">
        <v>268</v>
      </c>
      <c r="D14" s="168" t="s">
        <v>104</v>
      </c>
      <c r="E14" s="17">
        <v>10000000</v>
      </c>
      <c r="F14" s="165" t="s">
        <v>235</v>
      </c>
      <c r="G14" s="171" t="s">
        <v>269</v>
      </c>
      <c r="H14" s="171" t="s">
        <v>270</v>
      </c>
      <c r="I14" s="186"/>
      <c r="J14" s="47"/>
      <c r="K14" s="47"/>
      <c r="L14" s="47"/>
    </row>
    <row r="15" spans="1:12" s="125" customFormat="1" ht="24" customHeight="1" x14ac:dyDescent="0.15">
      <c r="A15" s="263"/>
      <c r="B15" s="172"/>
      <c r="C15" s="159"/>
      <c r="D15" s="168"/>
      <c r="E15" s="66"/>
      <c r="F15" s="171"/>
      <c r="G15" s="166"/>
      <c r="H15" s="171"/>
      <c r="I15" s="186"/>
      <c r="J15" s="47"/>
      <c r="K15" s="47"/>
      <c r="L15" s="47"/>
    </row>
    <row r="16" spans="1:12" s="125" customFormat="1" ht="24" customHeight="1" x14ac:dyDescent="0.15">
      <c r="A16" s="263"/>
      <c r="B16" s="172"/>
      <c r="C16" s="159"/>
      <c r="D16" s="168"/>
      <c r="E16" s="66"/>
      <c r="F16" s="171"/>
      <c r="G16" s="166"/>
      <c r="H16" s="171"/>
      <c r="I16" s="186"/>
      <c r="J16" s="47"/>
      <c r="K16" s="47"/>
      <c r="L16" s="47"/>
    </row>
    <row r="17" spans="1:12" s="125" customFormat="1" ht="24" customHeight="1" x14ac:dyDescent="0.15">
      <c r="A17" s="263"/>
      <c r="B17" s="172"/>
      <c r="C17" s="159"/>
      <c r="D17" s="168"/>
      <c r="E17" s="66"/>
      <c r="F17" s="171"/>
      <c r="G17" s="166"/>
      <c r="H17" s="171"/>
      <c r="I17" s="186"/>
      <c r="J17" s="47"/>
      <c r="K17" s="47"/>
      <c r="L17" s="47"/>
    </row>
    <row r="18" spans="1:12" s="125" customFormat="1" ht="24" customHeight="1" x14ac:dyDescent="0.15">
      <c r="A18" s="263"/>
      <c r="B18" s="172"/>
      <c r="C18" s="159"/>
      <c r="D18" s="168"/>
      <c r="E18" s="66"/>
      <c r="F18" s="171"/>
      <c r="G18" s="166"/>
      <c r="H18" s="171"/>
      <c r="I18" s="186"/>
      <c r="J18" s="47"/>
      <c r="K18" s="47"/>
      <c r="L18" s="47"/>
    </row>
    <row r="19" spans="1:12" s="125" customFormat="1" ht="24" customHeight="1" x14ac:dyDescent="0.15">
      <c r="A19" s="263"/>
      <c r="B19" s="172"/>
      <c r="C19" s="159"/>
      <c r="D19" s="168"/>
      <c r="E19" s="66"/>
      <c r="F19" s="171"/>
      <c r="G19" s="166"/>
      <c r="H19" s="171"/>
      <c r="I19" s="186"/>
      <c r="J19" s="47"/>
      <c r="K19" s="47"/>
      <c r="L19" s="47"/>
    </row>
    <row r="20" spans="1:12" s="125" customFormat="1" ht="24" customHeight="1" thickBot="1" x14ac:dyDescent="0.2">
      <c r="A20" s="264"/>
      <c r="B20" s="265"/>
      <c r="C20" s="266"/>
      <c r="D20" s="267"/>
      <c r="E20" s="268"/>
      <c r="F20" s="240"/>
      <c r="G20" s="269"/>
      <c r="H20" s="240"/>
      <c r="I20" s="270"/>
      <c r="J20" s="47"/>
      <c r="K20" s="47"/>
      <c r="L20" s="47"/>
    </row>
  </sheetData>
  <phoneticPr fontId="2" type="noConversion"/>
  <dataValidations count="2">
    <dataValidation type="list" allowBlank="1" showInputMessage="1" showErrorMessage="1" sqref="D6:D11">
      <formula1>"일반총액,일반단가,일반종낙,제한총액,제한단가,제한종낙,수의총액,수의단가,기타"</formula1>
    </dataValidation>
    <dataValidation type="list" allowBlank="1" showInputMessage="1" showErrorMessage="1" sqref="D12:D13">
      <formula1>"일반총액, 일반단가, 제한총액, 제한단가, 수의총액, 수의단가"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E17" sqref="E17"/>
    </sheetView>
  </sheetViews>
  <sheetFormatPr defaultRowHeight="24" customHeight="1" x14ac:dyDescent="0.15"/>
  <cols>
    <col min="1" max="1" width="8.6640625" style="129" customWidth="1"/>
    <col min="2" max="2" width="8.77734375" style="129" customWidth="1"/>
    <col min="3" max="3" width="46.6640625" style="130" bestFit="1" customWidth="1"/>
    <col min="4" max="4" width="10.88671875" style="129" customWidth="1"/>
    <col min="5" max="8" width="12.44140625" style="129" customWidth="1"/>
    <col min="9" max="10" width="11.33203125" style="129" customWidth="1"/>
    <col min="11" max="11" width="11.6640625" style="132" customWidth="1"/>
    <col min="12" max="12" width="11.33203125" style="129" bestFit="1" customWidth="1"/>
    <col min="13" max="13" width="8.88671875" style="129"/>
    <col min="14" max="16384" width="8.88671875" style="47"/>
  </cols>
  <sheetData>
    <row r="1" spans="1:13" ht="36" customHeight="1" x14ac:dyDescent="0.15">
      <c r="A1" s="123" t="s">
        <v>71</v>
      </c>
      <c r="B1" s="123"/>
      <c r="C1" s="124"/>
      <c r="D1" s="123"/>
      <c r="E1" s="123"/>
      <c r="F1" s="123"/>
      <c r="G1" s="123"/>
      <c r="H1" s="123"/>
      <c r="I1" s="123"/>
      <c r="J1" s="123"/>
      <c r="K1" s="123"/>
      <c r="L1" s="123"/>
      <c r="M1" s="131"/>
    </row>
    <row r="2" spans="1:13" s="18" customFormat="1" ht="25.5" customHeight="1" thickBot="1" x14ac:dyDescent="0.3">
      <c r="A2" s="50" t="s">
        <v>90</v>
      </c>
      <c r="B2" s="126"/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231" t="s">
        <v>83</v>
      </c>
    </row>
    <row r="3" spans="1:13" ht="35.25" customHeight="1" x14ac:dyDescent="0.15">
      <c r="A3" s="257" t="s">
        <v>39</v>
      </c>
      <c r="B3" s="258" t="s">
        <v>40</v>
      </c>
      <c r="C3" s="259" t="s">
        <v>70</v>
      </c>
      <c r="D3" s="261" t="s">
        <v>69</v>
      </c>
      <c r="E3" s="258" t="s">
        <v>0</v>
      </c>
      <c r="F3" s="258" t="s">
        <v>87</v>
      </c>
      <c r="G3" s="258" t="s">
        <v>86</v>
      </c>
      <c r="H3" s="258" t="s">
        <v>85</v>
      </c>
      <c r="I3" s="258" t="s">
        <v>84</v>
      </c>
      <c r="J3" s="261" t="s">
        <v>41</v>
      </c>
      <c r="K3" s="261" t="s">
        <v>42</v>
      </c>
      <c r="L3" s="261" t="s">
        <v>43</v>
      </c>
      <c r="M3" s="262" t="s">
        <v>1</v>
      </c>
    </row>
    <row r="4" spans="1:13" s="18" customFormat="1" ht="24" customHeight="1" x14ac:dyDescent="0.25">
      <c r="A4" s="185" t="s">
        <v>277</v>
      </c>
      <c r="B4" s="170">
        <v>9</v>
      </c>
      <c r="C4" s="274" t="s">
        <v>226</v>
      </c>
      <c r="D4" s="171" t="s">
        <v>227</v>
      </c>
      <c r="E4" s="275" t="s">
        <v>145</v>
      </c>
      <c r="F4" s="276">
        <v>65000000</v>
      </c>
      <c r="G4" s="277"/>
      <c r="H4" s="277"/>
      <c r="I4" s="278"/>
      <c r="J4" s="279" t="s">
        <v>228</v>
      </c>
      <c r="K4" s="280" t="s">
        <v>229</v>
      </c>
      <c r="L4" s="280" t="s">
        <v>230</v>
      </c>
      <c r="M4" s="281" t="s">
        <v>231</v>
      </c>
    </row>
    <row r="5" spans="1:13" s="18" customFormat="1" ht="24" customHeight="1" x14ac:dyDescent="0.25">
      <c r="A5" s="183"/>
      <c r="B5" s="172"/>
      <c r="C5" s="167" t="s">
        <v>146</v>
      </c>
      <c r="D5" s="171"/>
      <c r="E5" s="8"/>
      <c r="F5" s="209"/>
      <c r="G5" s="176"/>
      <c r="H5" s="176"/>
      <c r="I5" s="209"/>
      <c r="J5" s="171"/>
      <c r="K5" s="171"/>
      <c r="L5" s="171"/>
      <c r="M5" s="188"/>
    </row>
    <row r="6" spans="1:13" s="18" customFormat="1" ht="24" customHeight="1" x14ac:dyDescent="0.25">
      <c r="A6" s="282"/>
      <c r="B6" s="170"/>
      <c r="C6" s="167"/>
      <c r="D6" s="171"/>
      <c r="E6" s="8"/>
      <c r="F6" s="67"/>
      <c r="G6" s="68"/>
      <c r="H6" s="68"/>
      <c r="I6" s="67">
        <f t="shared" ref="I6:I8" si="0">SUM(F6:H6)</f>
        <v>0</v>
      </c>
      <c r="J6" s="171"/>
      <c r="K6" s="171"/>
      <c r="L6" s="171"/>
      <c r="M6" s="188"/>
    </row>
    <row r="7" spans="1:13" s="18" customFormat="1" ht="24" customHeight="1" x14ac:dyDescent="0.25">
      <c r="A7" s="183"/>
      <c r="B7" s="166"/>
      <c r="C7" s="48"/>
      <c r="D7" s="171"/>
      <c r="E7" s="8"/>
      <c r="F7" s="67"/>
      <c r="G7" s="68"/>
      <c r="H7" s="68"/>
      <c r="I7" s="67">
        <f t="shared" si="0"/>
        <v>0</v>
      </c>
      <c r="J7" s="171"/>
      <c r="K7" s="171"/>
      <c r="L7" s="171"/>
      <c r="M7" s="188"/>
    </row>
    <row r="8" spans="1:13" s="18" customFormat="1" ht="24" customHeight="1" x14ac:dyDescent="0.25">
      <c r="A8" s="185"/>
      <c r="B8" s="166"/>
      <c r="C8" s="48"/>
      <c r="D8" s="171"/>
      <c r="E8" s="8"/>
      <c r="F8" s="67"/>
      <c r="G8" s="68"/>
      <c r="H8" s="68"/>
      <c r="I8" s="67">
        <f t="shared" si="0"/>
        <v>0</v>
      </c>
      <c r="J8" s="171"/>
      <c r="K8" s="171"/>
      <c r="L8" s="171"/>
      <c r="M8" s="188"/>
    </row>
    <row r="9" spans="1:13" s="18" customFormat="1" ht="24" customHeight="1" x14ac:dyDescent="0.25">
      <c r="A9" s="185"/>
      <c r="B9" s="166"/>
      <c r="C9" s="48"/>
      <c r="D9" s="171"/>
      <c r="E9" s="8"/>
      <c r="F9" s="67"/>
      <c r="G9" s="68"/>
      <c r="H9" s="68"/>
      <c r="I9" s="68"/>
      <c r="J9" s="171"/>
      <c r="K9" s="171"/>
      <c r="L9" s="171"/>
      <c r="M9" s="188"/>
    </row>
    <row r="10" spans="1:13" s="18" customFormat="1" ht="24" customHeight="1" x14ac:dyDescent="0.25">
      <c r="A10" s="185"/>
      <c r="B10" s="166"/>
      <c r="C10" s="48"/>
      <c r="D10" s="171"/>
      <c r="E10" s="8"/>
      <c r="F10" s="67"/>
      <c r="G10" s="68"/>
      <c r="H10" s="68"/>
      <c r="I10" s="68"/>
      <c r="J10" s="171"/>
      <c r="K10" s="171"/>
      <c r="L10" s="171"/>
      <c r="M10" s="188"/>
    </row>
    <row r="11" spans="1:13" s="18" customFormat="1" ht="24" customHeight="1" x14ac:dyDescent="0.25">
      <c r="A11" s="185"/>
      <c r="B11" s="166"/>
      <c r="C11" s="48"/>
      <c r="D11" s="171"/>
      <c r="E11" s="8"/>
      <c r="F11" s="67"/>
      <c r="G11" s="68"/>
      <c r="H11" s="68"/>
      <c r="I11" s="68"/>
      <c r="J11" s="171"/>
      <c r="K11" s="171"/>
      <c r="L11" s="171"/>
      <c r="M11" s="188"/>
    </row>
    <row r="12" spans="1:13" s="18" customFormat="1" ht="24" customHeight="1" x14ac:dyDescent="0.25">
      <c r="A12" s="185"/>
      <c r="B12" s="166"/>
      <c r="C12" s="71"/>
      <c r="D12" s="171"/>
      <c r="E12" s="8"/>
      <c r="F12" s="67"/>
      <c r="G12" s="68"/>
      <c r="H12" s="68"/>
      <c r="I12" s="68"/>
      <c r="J12" s="171"/>
      <c r="K12" s="171"/>
      <c r="L12" s="171"/>
      <c r="M12" s="188"/>
    </row>
    <row r="13" spans="1:13" s="18" customFormat="1" ht="24" customHeight="1" x14ac:dyDescent="0.25">
      <c r="A13" s="185"/>
      <c r="B13" s="166"/>
      <c r="C13" s="48"/>
      <c r="D13" s="171"/>
      <c r="E13" s="8"/>
      <c r="F13" s="67"/>
      <c r="G13" s="68"/>
      <c r="H13" s="68"/>
      <c r="I13" s="68"/>
      <c r="J13" s="171"/>
      <c r="K13" s="171"/>
      <c r="L13" s="171"/>
      <c r="M13" s="188"/>
    </row>
    <row r="14" spans="1:13" s="18" customFormat="1" ht="24" customHeight="1" x14ac:dyDescent="0.25">
      <c r="A14" s="185"/>
      <c r="B14" s="166"/>
      <c r="C14" s="71"/>
      <c r="D14" s="171"/>
      <c r="E14" s="8"/>
      <c r="F14" s="67"/>
      <c r="G14" s="68"/>
      <c r="H14" s="68"/>
      <c r="I14" s="68"/>
      <c r="J14" s="171"/>
      <c r="K14" s="171"/>
      <c r="L14" s="171"/>
      <c r="M14" s="188"/>
    </row>
    <row r="15" spans="1:13" s="18" customFormat="1" ht="24" customHeight="1" x14ac:dyDescent="0.25">
      <c r="A15" s="185"/>
      <c r="B15" s="166"/>
      <c r="C15" s="48"/>
      <c r="D15" s="171"/>
      <c r="E15" s="8"/>
      <c r="F15" s="67"/>
      <c r="G15" s="68"/>
      <c r="H15" s="68"/>
      <c r="I15" s="68"/>
      <c r="J15" s="171"/>
      <c r="K15" s="171"/>
      <c r="L15" s="171"/>
      <c r="M15" s="188"/>
    </row>
    <row r="16" spans="1:13" s="18" customFormat="1" ht="24" customHeight="1" x14ac:dyDescent="0.25">
      <c r="A16" s="185"/>
      <c r="B16" s="166"/>
      <c r="C16" s="48"/>
      <c r="D16" s="171"/>
      <c r="E16" s="8"/>
      <c r="F16" s="67"/>
      <c r="G16" s="68"/>
      <c r="H16" s="68"/>
      <c r="I16" s="68"/>
      <c r="J16" s="171"/>
      <c r="K16" s="171"/>
      <c r="L16" s="171"/>
      <c r="M16" s="188"/>
    </row>
    <row r="17" spans="1:13" s="18" customFormat="1" ht="24" customHeight="1" x14ac:dyDescent="0.25">
      <c r="A17" s="185"/>
      <c r="B17" s="166"/>
      <c r="C17" s="48"/>
      <c r="D17" s="171"/>
      <c r="E17" s="8"/>
      <c r="F17" s="67"/>
      <c r="G17" s="68"/>
      <c r="H17" s="68"/>
      <c r="I17" s="68"/>
      <c r="J17" s="171"/>
      <c r="K17" s="171"/>
      <c r="L17" s="171"/>
      <c r="M17" s="188"/>
    </row>
    <row r="18" spans="1:13" s="18" customFormat="1" ht="24" customHeight="1" x14ac:dyDescent="0.25">
      <c r="A18" s="185"/>
      <c r="B18" s="166"/>
      <c r="C18" s="48"/>
      <c r="D18" s="171"/>
      <c r="E18" s="8"/>
      <c r="F18" s="67"/>
      <c r="G18" s="68"/>
      <c r="H18" s="68"/>
      <c r="I18" s="68"/>
      <c r="J18" s="171"/>
      <c r="K18" s="171"/>
      <c r="L18" s="171"/>
      <c r="M18" s="188"/>
    </row>
    <row r="19" spans="1:13" s="18" customFormat="1" ht="24" customHeight="1" x14ac:dyDescent="0.25">
      <c r="A19" s="185"/>
      <c r="B19" s="166"/>
      <c r="C19" s="48"/>
      <c r="D19" s="171"/>
      <c r="E19" s="8"/>
      <c r="F19" s="67"/>
      <c r="G19" s="68"/>
      <c r="H19" s="68"/>
      <c r="I19" s="68"/>
      <c r="J19" s="171"/>
      <c r="K19" s="171"/>
      <c r="L19" s="171"/>
      <c r="M19" s="188"/>
    </row>
    <row r="20" spans="1:13" s="18" customFormat="1" ht="24" customHeight="1" thickBot="1" x14ac:dyDescent="0.3">
      <c r="A20" s="283"/>
      <c r="B20" s="269"/>
      <c r="C20" s="284"/>
      <c r="D20" s="240"/>
      <c r="E20" s="241"/>
      <c r="F20" s="285"/>
      <c r="G20" s="286"/>
      <c r="H20" s="286"/>
      <c r="I20" s="286"/>
      <c r="J20" s="240"/>
      <c r="K20" s="240"/>
      <c r="L20" s="240"/>
      <c r="M20" s="287"/>
    </row>
  </sheetData>
  <phoneticPr fontId="2" type="noConversion"/>
  <dataValidations count="1">
    <dataValidation type="list" allowBlank="1" showInputMessage="1" showErrorMessage="1" sqref="D4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 activeCell="B1" sqref="B1"/>
    </sheetView>
  </sheetViews>
  <sheetFormatPr defaultRowHeight="24" customHeight="1" x14ac:dyDescent="0.15"/>
  <cols>
    <col min="1" max="1" width="12" style="27" customWidth="1"/>
    <col min="2" max="2" width="56.5546875" style="27" customWidth="1"/>
    <col min="3" max="3" width="9.5546875" style="27" customWidth="1"/>
    <col min="4" max="4" width="8.88671875" style="27" customWidth="1"/>
    <col min="5" max="5" width="9.21875" style="27" customWidth="1"/>
    <col min="6" max="8" width="9.6640625" style="27" customWidth="1"/>
    <col min="9" max="9" width="11.109375" style="27" customWidth="1"/>
    <col min="10" max="10" width="9.6640625" style="27" customWidth="1"/>
    <col min="11" max="11" width="8.44140625" style="27" customWidth="1"/>
    <col min="12" max="12" width="1.5546875" style="16" customWidth="1"/>
    <col min="13" max="13" width="8.88671875" style="16" hidden="1" customWidth="1"/>
    <col min="14" max="15" width="9.6640625" style="27" hidden="1" customWidth="1"/>
    <col min="16" max="16" width="8.88671875" style="16" hidden="1" customWidth="1"/>
    <col min="17" max="17" width="12.6640625" style="16" hidden="1" customWidth="1"/>
    <col min="18" max="18" width="8.88671875" style="16" customWidth="1"/>
    <col min="19" max="16384" width="8.88671875" style="16"/>
  </cols>
  <sheetData>
    <row r="1" spans="1:18" ht="36" customHeight="1" x14ac:dyDescent="0.1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36"/>
      <c r="N1" s="16"/>
      <c r="O1" s="16"/>
    </row>
    <row r="2" spans="1:18" ht="25.5" customHeight="1" x14ac:dyDescent="0.15">
      <c r="A2" s="44" t="s">
        <v>90</v>
      </c>
      <c r="B2" s="20"/>
      <c r="C2" s="20"/>
      <c r="D2" s="22"/>
      <c r="E2" s="22"/>
      <c r="F2" s="22"/>
      <c r="G2" s="22"/>
      <c r="H2" s="22"/>
      <c r="I2" s="22"/>
      <c r="J2" s="22"/>
      <c r="K2" s="23" t="s">
        <v>81</v>
      </c>
      <c r="N2" s="22"/>
      <c r="O2" s="22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14" t="s">
        <v>8</v>
      </c>
      <c r="O3" s="14" t="s">
        <v>9</v>
      </c>
    </row>
    <row r="4" spans="1:18" ht="24" customHeight="1" x14ac:dyDescent="0.15">
      <c r="A4" s="133" t="s">
        <v>137</v>
      </c>
      <c r="B4" s="15" t="s">
        <v>148</v>
      </c>
      <c r="C4" s="42" t="s">
        <v>130</v>
      </c>
      <c r="D4" s="147" t="s">
        <v>149</v>
      </c>
      <c r="E4" s="147" t="s">
        <v>150</v>
      </c>
      <c r="F4" s="147" t="s">
        <v>151</v>
      </c>
      <c r="G4" s="13">
        <v>77550000</v>
      </c>
      <c r="H4" s="13">
        <v>70500000</v>
      </c>
      <c r="I4" s="13" t="s">
        <v>152</v>
      </c>
      <c r="J4" s="13" t="s">
        <v>153</v>
      </c>
      <c r="K4" s="13"/>
      <c r="M4" s="32"/>
      <c r="N4" s="13"/>
      <c r="O4" s="13"/>
      <c r="P4" s="32"/>
      <c r="Q4" s="33"/>
      <c r="R4" s="33"/>
    </row>
    <row r="5" spans="1:18" ht="24" customHeight="1" x14ac:dyDescent="0.15">
      <c r="A5" s="133" t="s">
        <v>137</v>
      </c>
      <c r="B5" s="15" t="s">
        <v>154</v>
      </c>
      <c r="C5" s="42" t="s">
        <v>130</v>
      </c>
      <c r="D5" s="147" t="s">
        <v>155</v>
      </c>
      <c r="E5" s="147" t="s">
        <v>156</v>
      </c>
      <c r="F5" s="147" t="s">
        <v>156</v>
      </c>
      <c r="G5" s="13">
        <v>87967000</v>
      </c>
      <c r="H5" s="13">
        <v>79970000</v>
      </c>
      <c r="I5" s="222" t="s">
        <v>157</v>
      </c>
      <c r="J5" s="13" t="s">
        <v>158</v>
      </c>
      <c r="K5" s="13"/>
      <c r="M5" s="32"/>
      <c r="N5" s="13"/>
      <c r="O5" s="13"/>
      <c r="P5" s="32"/>
      <c r="Q5" s="33"/>
      <c r="R5" s="33"/>
    </row>
    <row r="6" spans="1:18" ht="24" customHeight="1" x14ac:dyDescent="0.15">
      <c r="A6" s="133" t="s">
        <v>137</v>
      </c>
      <c r="B6" s="15" t="s">
        <v>159</v>
      </c>
      <c r="C6" s="42" t="s">
        <v>130</v>
      </c>
      <c r="D6" s="147" t="s">
        <v>151</v>
      </c>
      <c r="E6" s="147" t="s">
        <v>160</v>
      </c>
      <c r="F6" s="147">
        <v>44789</v>
      </c>
      <c r="G6" s="13">
        <v>77550000</v>
      </c>
      <c r="H6" s="13">
        <v>70500000</v>
      </c>
      <c r="I6" s="13" t="s">
        <v>152</v>
      </c>
      <c r="J6" s="13" t="s">
        <v>153</v>
      </c>
      <c r="K6" s="13"/>
      <c r="M6" s="32"/>
      <c r="N6" s="13"/>
      <c r="O6" s="13"/>
      <c r="P6" s="32"/>
      <c r="Q6" s="33"/>
      <c r="R6" s="33"/>
    </row>
    <row r="7" spans="1:18" ht="24" customHeight="1" x14ac:dyDescent="0.15">
      <c r="A7" s="133" t="s">
        <v>137</v>
      </c>
      <c r="B7" s="140" t="s">
        <v>161</v>
      </c>
      <c r="C7" s="134" t="s">
        <v>130</v>
      </c>
      <c r="D7" s="146" t="s">
        <v>162</v>
      </c>
      <c r="E7" s="146" t="s">
        <v>163</v>
      </c>
      <c r="F7" s="146" t="s">
        <v>164</v>
      </c>
      <c r="G7" s="133">
        <v>77550000</v>
      </c>
      <c r="H7" s="133">
        <v>70500000</v>
      </c>
      <c r="I7" s="133" t="s">
        <v>152</v>
      </c>
      <c r="J7" s="133" t="s">
        <v>153</v>
      </c>
      <c r="K7" s="13"/>
      <c r="M7" s="32"/>
      <c r="N7" s="13"/>
      <c r="O7" s="13"/>
      <c r="P7" s="32"/>
      <c r="Q7" s="33"/>
      <c r="R7" s="33"/>
    </row>
    <row r="8" spans="1:18" ht="24" customHeight="1" x14ac:dyDescent="0.15">
      <c r="A8" s="133"/>
      <c r="B8" s="216" t="s">
        <v>146</v>
      </c>
      <c r="C8" s="42"/>
      <c r="D8" s="147"/>
      <c r="E8" s="147"/>
      <c r="F8" s="147"/>
      <c r="G8" s="13"/>
      <c r="H8" s="13"/>
      <c r="I8" s="13"/>
      <c r="J8" s="13"/>
      <c r="K8" s="13"/>
      <c r="M8" s="32"/>
      <c r="N8" s="13"/>
      <c r="O8" s="13"/>
      <c r="P8" s="32"/>
      <c r="Q8" s="33"/>
      <c r="R8" s="33"/>
    </row>
    <row r="9" spans="1:18" ht="24" customHeight="1" x14ac:dyDescent="0.15">
      <c r="A9" s="133"/>
      <c r="B9" s="216"/>
      <c r="C9" s="42"/>
      <c r="D9" s="147"/>
      <c r="E9" s="147"/>
      <c r="F9" s="147"/>
      <c r="G9" s="13"/>
      <c r="H9" s="13"/>
      <c r="I9" s="13"/>
      <c r="J9" s="13"/>
      <c r="K9" s="13"/>
      <c r="M9" s="32"/>
      <c r="N9" s="13"/>
      <c r="O9" s="13"/>
      <c r="P9" s="32"/>
      <c r="Q9" s="33"/>
      <c r="R9" s="33"/>
    </row>
    <row r="10" spans="1:18" ht="24" customHeight="1" x14ac:dyDescent="0.15">
      <c r="A10" s="133"/>
      <c r="B10" s="216"/>
      <c r="C10" s="42"/>
      <c r="D10" s="147"/>
      <c r="E10" s="147"/>
      <c r="F10" s="147"/>
      <c r="G10" s="13"/>
      <c r="H10" s="13"/>
      <c r="I10" s="13"/>
      <c r="J10" s="13"/>
      <c r="K10" s="13"/>
      <c r="M10" s="32"/>
      <c r="N10" s="13"/>
      <c r="O10" s="13"/>
      <c r="P10" s="32"/>
      <c r="Q10" s="33"/>
      <c r="R10" s="33"/>
    </row>
    <row r="11" spans="1:18" ht="24" customHeight="1" x14ac:dyDescent="0.15">
      <c r="A11" s="133"/>
      <c r="B11" s="216"/>
      <c r="C11" s="42"/>
      <c r="D11" s="147"/>
      <c r="E11" s="147"/>
      <c r="F11" s="147"/>
      <c r="G11" s="13"/>
      <c r="H11" s="13"/>
      <c r="I11" s="13"/>
      <c r="J11" s="13"/>
      <c r="K11" s="13"/>
      <c r="M11" s="32"/>
      <c r="N11" s="13"/>
      <c r="O11" s="13"/>
      <c r="P11" s="32"/>
      <c r="Q11" s="33"/>
      <c r="R11" s="33"/>
    </row>
    <row r="12" spans="1:18" ht="24" customHeight="1" x14ac:dyDescent="0.15">
      <c r="A12" s="133"/>
      <c r="B12" s="216"/>
      <c r="C12" s="42"/>
      <c r="D12" s="147"/>
      <c r="E12" s="147"/>
      <c r="F12" s="147"/>
      <c r="G12" s="13"/>
      <c r="H12" s="13"/>
      <c r="I12" s="13"/>
      <c r="J12" s="13"/>
      <c r="K12" s="13"/>
      <c r="M12" s="32"/>
      <c r="N12" s="13"/>
      <c r="O12" s="13"/>
      <c r="P12" s="32"/>
      <c r="Q12" s="33"/>
      <c r="R12" s="33"/>
    </row>
    <row r="13" spans="1:18" ht="24" customHeight="1" x14ac:dyDescent="0.15">
      <c r="A13" s="133"/>
      <c r="B13" s="15"/>
      <c r="C13" s="42"/>
      <c r="D13" s="147"/>
      <c r="E13" s="147"/>
      <c r="F13" s="147"/>
      <c r="G13" s="13"/>
      <c r="H13" s="13"/>
      <c r="I13" s="13"/>
      <c r="J13" s="13"/>
      <c r="K13" s="13"/>
      <c r="M13" s="32"/>
      <c r="N13" s="13"/>
      <c r="O13" s="13"/>
      <c r="P13" s="32"/>
      <c r="Q13" s="33"/>
      <c r="R13" s="33"/>
    </row>
    <row r="14" spans="1:18" ht="24" customHeight="1" x14ac:dyDescent="0.15">
      <c r="A14" s="133"/>
      <c r="B14" s="15"/>
      <c r="C14" s="42"/>
      <c r="D14" s="147"/>
      <c r="E14" s="147"/>
      <c r="F14" s="147"/>
      <c r="G14" s="13"/>
      <c r="H14" s="13"/>
      <c r="I14" s="13"/>
      <c r="J14" s="13"/>
      <c r="K14" s="13"/>
      <c r="M14" s="32"/>
      <c r="N14" s="13"/>
      <c r="O14" s="13"/>
      <c r="P14" s="32"/>
      <c r="Q14" s="33"/>
      <c r="R14" s="33"/>
    </row>
    <row r="15" spans="1:18" ht="24" customHeight="1" x14ac:dyDescent="0.15">
      <c r="A15" s="133"/>
      <c r="B15" s="15"/>
      <c r="C15" s="42"/>
      <c r="D15" s="147"/>
      <c r="E15" s="147"/>
      <c r="F15" s="147"/>
      <c r="G15" s="13"/>
      <c r="H15" s="13"/>
      <c r="I15" s="13"/>
      <c r="J15" s="13"/>
      <c r="K15" s="13"/>
      <c r="M15" s="32"/>
      <c r="N15" s="13"/>
      <c r="O15" s="13"/>
      <c r="P15" s="32"/>
      <c r="Q15" s="33"/>
      <c r="R15" s="33"/>
    </row>
    <row r="16" spans="1:18" ht="24" customHeight="1" x14ac:dyDescent="0.15">
      <c r="A16" s="133"/>
      <c r="B16" s="15"/>
      <c r="C16" s="42"/>
      <c r="D16" s="147"/>
      <c r="E16" s="147"/>
      <c r="F16" s="147"/>
      <c r="G16" s="13"/>
      <c r="H16" s="13"/>
      <c r="I16" s="13"/>
      <c r="J16" s="13"/>
      <c r="K16" s="13"/>
      <c r="M16" s="32"/>
      <c r="N16" s="13"/>
      <c r="O16" s="13"/>
      <c r="P16" s="32"/>
      <c r="Q16" s="33"/>
      <c r="R16" s="33"/>
    </row>
    <row r="17" spans="1:18" ht="24" customHeight="1" x14ac:dyDescent="0.15">
      <c r="A17" s="133"/>
      <c r="B17" s="15"/>
      <c r="C17" s="42"/>
      <c r="D17" s="147"/>
      <c r="E17" s="147"/>
      <c r="F17" s="147"/>
      <c r="G17" s="13"/>
      <c r="H17" s="13"/>
      <c r="I17" s="13"/>
      <c r="J17" s="13"/>
      <c r="K17" s="13"/>
      <c r="M17" s="32"/>
      <c r="N17" s="13"/>
      <c r="O17" s="13"/>
      <c r="P17" s="32"/>
      <c r="Q17" s="33"/>
      <c r="R17" s="33"/>
    </row>
    <row r="18" spans="1:18" ht="24" customHeight="1" x14ac:dyDescent="0.15">
      <c r="A18" s="133"/>
      <c r="B18" s="15"/>
      <c r="C18" s="42"/>
      <c r="D18" s="147"/>
      <c r="E18" s="147"/>
      <c r="F18" s="147"/>
      <c r="G18" s="13"/>
      <c r="H18" s="13"/>
      <c r="I18" s="13"/>
      <c r="J18" s="13"/>
      <c r="K18" s="13"/>
      <c r="M18" s="32"/>
      <c r="N18" s="13"/>
      <c r="O18" s="13"/>
      <c r="P18" s="32"/>
      <c r="Q18" s="33"/>
      <c r="R18" s="33"/>
    </row>
    <row r="19" spans="1:18" ht="24" customHeight="1" x14ac:dyDescent="0.15">
      <c r="A19" s="133"/>
      <c r="B19" s="15"/>
      <c r="C19" s="42"/>
      <c r="D19" s="147"/>
      <c r="E19" s="147"/>
      <c r="F19" s="147"/>
      <c r="G19" s="13"/>
      <c r="H19" s="13"/>
      <c r="I19" s="13"/>
      <c r="J19" s="13"/>
      <c r="K19" s="13"/>
      <c r="M19" s="32"/>
      <c r="N19" s="13"/>
      <c r="O19" s="13"/>
      <c r="P19" s="32"/>
      <c r="Q19" s="33"/>
      <c r="R19" s="33"/>
    </row>
    <row r="20" spans="1:18" ht="24" customHeight="1" x14ac:dyDescent="0.15">
      <c r="A20" s="133"/>
      <c r="B20" s="15"/>
      <c r="C20" s="42"/>
      <c r="D20" s="147"/>
      <c r="E20" s="147"/>
      <c r="F20" s="147"/>
      <c r="G20" s="13"/>
      <c r="H20" s="13"/>
      <c r="I20" s="13"/>
      <c r="J20" s="13"/>
      <c r="K20" s="13"/>
      <c r="M20" s="32"/>
      <c r="N20" s="13"/>
      <c r="O20" s="13"/>
      <c r="P20" s="32"/>
      <c r="Q20" s="33"/>
      <c r="R20" s="33"/>
    </row>
    <row r="21" spans="1:18" ht="24" customHeight="1" x14ac:dyDescent="0.15">
      <c r="A21" s="133"/>
      <c r="B21" s="15"/>
      <c r="C21" s="42"/>
      <c r="D21" s="147"/>
      <c r="E21" s="147"/>
      <c r="F21" s="147"/>
      <c r="G21" s="13"/>
      <c r="H21" s="13"/>
      <c r="I21" s="13"/>
      <c r="J21" s="13"/>
      <c r="K21" s="13"/>
      <c r="M21" s="32"/>
      <c r="N21" s="13"/>
      <c r="O21" s="13"/>
      <c r="P21" s="32"/>
      <c r="Q21" s="33"/>
      <c r="R21" s="33"/>
    </row>
    <row r="22" spans="1:18" ht="24" customHeight="1" x14ac:dyDescent="0.15">
      <c r="A22" s="133"/>
      <c r="B22" s="15"/>
      <c r="C22" s="42"/>
      <c r="D22" s="147"/>
      <c r="E22" s="147"/>
      <c r="F22" s="147"/>
      <c r="G22" s="13"/>
      <c r="H22" s="13"/>
      <c r="I22" s="13"/>
      <c r="J22" s="13"/>
      <c r="K22" s="13"/>
      <c r="M22" s="32"/>
      <c r="N22" s="13"/>
      <c r="O22" s="13"/>
      <c r="P22" s="32"/>
      <c r="Q22" s="33"/>
      <c r="R22" s="33"/>
    </row>
    <row r="23" spans="1:18" ht="24" customHeight="1" x14ac:dyDescent="0.15">
      <c r="A23" s="133"/>
      <c r="B23" s="15"/>
      <c r="C23" s="42"/>
      <c r="D23" s="147"/>
      <c r="E23" s="147"/>
      <c r="F23" s="147"/>
      <c r="G23" s="13"/>
      <c r="H23" s="13"/>
      <c r="I23" s="13"/>
      <c r="J23" s="13"/>
      <c r="K23" s="13"/>
      <c r="M23" s="32"/>
      <c r="N23" s="13"/>
      <c r="O23" s="13"/>
      <c r="P23" s="32"/>
      <c r="Q23" s="33"/>
      <c r="R23" s="33"/>
    </row>
    <row r="24" spans="1:18" ht="24" customHeight="1" x14ac:dyDescent="0.15">
      <c r="A24" s="13"/>
      <c r="B24" s="15"/>
      <c r="C24" s="42"/>
      <c r="D24" s="147"/>
      <c r="E24" s="147"/>
      <c r="F24" s="147"/>
      <c r="G24" s="13"/>
      <c r="H24" s="13"/>
      <c r="I24" s="13"/>
      <c r="J24" s="13"/>
      <c r="K24" s="13"/>
      <c r="M24" s="32" t="e">
        <f>H24/G24</f>
        <v>#DIV/0!</v>
      </c>
      <c r="N24" s="13">
        <v>4600</v>
      </c>
      <c r="O24" s="13">
        <v>4181</v>
      </c>
      <c r="P24" s="32">
        <f>O24/N24</f>
        <v>0.90891304347826085</v>
      </c>
      <c r="Q24" s="33"/>
      <c r="R24" s="33"/>
    </row>
    <row r="25" spans="1:18" ht="24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N25" s="34"/>
      <c r="O25" s="34"/>
    </row>
    <row r="26" spans="1:18" ht="24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N26" s="34"/>
      <c r="O26" s="34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selection activeCell="B10" sqref="B10"/>
    </sheetView>
  </sheetViews>
  <sheetFormatPr defaultRowHeight="24" customHeight="1" x14ac:dyDescent="0.15"/>
  <cols>
    <col min="1" max="1" width="12" style="27" customWidth="1"/>
    <col min="2" max="2" width="56.5546875" style="28" customWidth="1"/>
    <col min="3" max="3" width="9.5546875" style="27" customWidth="1"/>
    <col min="4" max="4" width="8.88671875" style="27" customWidth="1"/>
    <col min="5" max="5" width="9.21875" style="27" customWidth="1"/>
    <col min="6" max="6" width="10.5546875" style="29" customWidth="1"/>
    <col min="7" max="7" width="9.6640625" style="27" customWidth="1"/>
    <col min="8" max="8" width="12.6640625" style="30" customWidth="1"/>
    <col min="9" max="9" width="9.6640625" style="27" customWidth="1"/>
    <col min="10" max="10" width="10.5546875" style="26" customWidth="1"/>
    <col min="11" max="11" width="8.44140625" style="27" customWidth="1"/>
    <col min="12" max="12" width="9.88671875" style="16" bestFit="1" customWidth="1"/>
    <col min="13" max="16384" width="8.88671875" style="16"/>
  </cols>
  <sheetData>
    <row r="1" spans="1:12" ht="36" customHeight="1" x14ac:dyDescent="0.15">
      <c r="A1" s="9" t="s">
        <v>19</v>
      </c>
      <c r="B1" s="9"/>
      <c r="C1" s="9"/>
      <c r="D1" s="9"/>
      <c r="E1" s="9"/>
      <c r="F1" s="10"/>
      <c r="G1" s="9"/>
      <c r="H1" s="9"/>
      <c r="I1" s="9"/>
      <c r="J1" s="10"/>
      <c r="K1" s="9"/>
      <c r="L1" s="36"/>
    </row>
    <row r="2" spans="1:12" ht="25.5" customHeight="1" x14ac:dyDescent="0.15">
      <c r="A2" s="44" t="s">
        <v>90</v>
      </c>
      <c r="B2" s="43"/>
      <c r="C2" s="20"/>
      <c r="D2" s="22"/>
      <c r="E2" s="22"/>
      <c r="F2" s="24"/>
      <c r="G2" s="22"/>
      <c r="H2" s="25"/>
      <c r="I2" s="22"/>
      <c r="K2" s="24" t="s">
        <v>82</v>
      </c>
    </row>
    <row r="3" spans="1:12" ht="35.25" customHeight="1" x14ac:dyDescent="0.15">
      <c r="A3" s="11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2" t="s">
        <v>18</v>
      </c>
      <c r="G3" s="2" t="s">
        <v>21</v>
      </c>
      <c r="H3" s="2" t="s">
        <v>91</v>
      </c>
      <c r="I3" s="2" t="s">
        <v>22</v>
      </c>
      <c r="J3" s="12" t="s">
        <v>23</v>
      </c>
      <c r="K3" s="2" t="s">
        <v>1</v>
      </c>
    </row>
    <row r="4" spans="1:12" ht="24" customHeight="1" x14ac:dyDescent="0.15">
      <c r="A4" s="133" t="s">
        <v>137</v>
      </c>
      <c r="B4" s="15" t="s">
        <v>165</v>
      </c>
      <c r="C4" s="42" t="s">
        <v>166</v>
      </c>
      <c r="D4" s="147" t="s">
        <v>167</v>
      </c>
      <c r="E4" s="135" t="s">
        <v>168</v>
      </c>
      <c r="F4" s="136" t="s">
        <v>169</v>
      </c>
      <c r="G4" s="138" t="s">
        <v>169</v>
      </c>
      <c r="H4" s="38" t="s">
        <v>169</v>
      </c>
      <c r="I4" s="138" t="s">
        <v>169</v>
      </c>
      <c r="J4" s="133" t="s">
        <v>169</v>
      </c>
      <c r="K4" s="38" t="s">
        <v>170</v>
      </c>
      <c r="L4" s="208"/>
    </row>
    <row r="5" spans="1:12" s="129" customFormat="1" ht="24" customHeight="1" x14ac:dyDescent="0.15">
      <c r="A5" s="133" t="s">
        <v>137</v>
      </c>
      <c r="B5" s="15" t="s">
        <v>171</v>
      </c>
      <c r="C5" s="42" t="s">
        <v>166</v>
      </c>
      <c r="D5" s="147" t="s">
        <v>172</v>
      </c>
      <c r="E5" s="135" t="s">
        <v>173</v>
      </c>
      <c r="F5" s="136">
        <v>88467575</v>
      </c>
      <c r="G5" s="138">
        <v>0.87744999999999995</v>
      </c>
      <c r="H5" s="38" t="s">
        <v>174</v>
      </c>
      <c r="I5" s="138">
        <v>0.87775999999999998</v>
      </c>
      <c r="J5" s="133">
        <v>77653470</v>
      </c>
      <c r="K5" s="38"/>
      <c r="L5" s="139"/>
    </row>
    <row r="6" spans="1:12" s="129" customFormat="1" ht="24" customHeight="1" x14ac:dyDescent="0.15">
      <c r="A6" s="133" t="s">
        <v>137</v>
      </c>
      <c r="B6" s="15" t="s">
        <v>165</v>
      </c>
      <c r="C6" s="42" t="s">
        <v>166</v>
      </c>
      <c r="D6" s="147" t="s">
        <v>175</v>
      </c>
      <c r="E6" s="135" t="s">
        <v>169</v>
      </c>
      <c r="F6" s="136" t="s">
        <v>169</v>
      </c>
      <c r="G6" s="138" t="s">
        <v>169</v>
      </c>
      <c r="H6" s="38" t="s">
        <v>169</v>
      </c>
      <c r="I6" s="138" t="s">
        <v>169</v>
      </c>
      <c r="J6" s="133" t="s">
        <v>169</v>
      </c>
      <c r="K6" s="38" t="s">
        <v>176</v>
      </c>
      <c r="L6" s="139"/>
    </row>
    <row r="7" spans="1:12" s="129" customFormat="1" ht="24" customHeight="1" x14ac:dyDescent="0.15">
      <c r="A7" s="223"/>
      <c r="B7" s="134" t="s">
        <v>177</v>
      </c>
      <c r="C7" s="224"/>
      <c r="D7" s="225"/>
      <c r="E7" s="226"/>
      <c r="F7" s="227"/>
      <c r="G7" s="228"/>
      <c r="H7" s="111"/>
      <c r="I7" s="228"/>
      <c r="J7" s="223"/>
      <c r="K7" s="111"/>
      <c r="L7" s="139"/>
    </row>
    <row r="8" spans="1:12" s="129" customFormat="1" ht="24" customHeight="1" x14ac:dyDescent="0.15">
      <c r="A8" s="149"/>
      <c r="B8" s="134"/>
      <c r="C8" s="134"/>
      <c r="D8" s="146"/>
      <c r="E8" s="135"/>
      <c r="F8" s="136"/>
      <c r="G8" s="138"/>
      <c r="H8" s="38"/>
      <c r="I8" s="138"/>
      <c r="J8" s="133"/>
      <c r="K8" s="38"/>
      <c r="L8" s="139"/>
    </row>
    <row r="9" spans="1:12" s="129" customFormat="1" ht="24" customHeight="1" x14ac:dyDescent="0.15">
      <c r="A9" s="149"/>
      <c r="B9" s="210"/>
      <c r="C9" s="134"/>
      <c r="D9" s="146"/>
      <c r="E9" s="135"/>
      <c r="F9" s="136"/>
      <c r="G9" s="137"/>
      <c r="H9" s="38"/>
      <c r="I9" s="138"/>
      <c r="J9" s="133"/>
      <c r="K9" s="38"/>
      <c r="L9" s="139"/>
    </row>
    <row r="10" spans="1:12" s="129" customFormat="1" ht="24" customHeight="1" x14ac:dyDescent="0.15">
      <c r="A10" s="149"/>
      <c r="B10" s="210"/>
      <c r="C10" s="134"/>
      <c r="D10" s="146"/>
      <c r="E10" s="135"/>
      <c r="F10" s="136"/>
      <c r="G10" s="138"/>
      <c r="H10" s="38"/>
      <c r="I10" s="138"/>
      <c r="J10" s="133"/>
      <c r="K10" s="38"/>
      <c r="L10" s="139"/>
    </row>
    <row r="11" spans="1:12" s="129" customFormat="1" ht="24" customHeight="1" x14ac:dyDescent="0.15">
      <c r="A11" s="149"/>
      <c r="B11" s="210"/>
      <c r="C11" s="134"/>
      <c r="D11" s="146"/>
      <c r="E11" s="135"/>
      <c r="F11" s="136"/>
      <c r="G11" s="138"/>
      <c r="H11" s="38"/>
      <c r="I11" s="138"/>
      <c r="J11" s="133"/>
      <c r="K11" s="38"/>
      <c r="L11" s="139"/>
    </row>
    <row r="12" spans="1:12" s="129" customFormat="1" ht="24" customHeight="1" x14ac:dyDescent="0.15">
      <c r="A12" s="149"/>
      <c r="B12" s="210"/>
      <c r="C12" s="134"/>
      <c r="D12" s="146"/>
      <c r="E12" s="135"/>
      <c r="F12" s="136"/>
      <c r="G12" s="138"/>
      <c r="H12" s="38"/>
      <c r="I12" s="138"/>
      <c r="J12" s="133"/>
      <c r="K12" s="38"/>
      <c r="L12" s="139"/>
    </row>
    <row r="13" spans="1:12" s="129" customFormat="1" ht="24" customHeight="1" x14ac:dyDescent="0.15">
      <c r="A13" s="149"/>
      <c r="B13" s="217"/>
      <c r="C13" s="134"/>
      <c r="D13" s="146"/>
      <c r="E13" s="135"/>
      <c r="F13" s="136"/>
      <c r="G13" s="138"/>
      <c r="H13" s="38"/>
      <c r="I13" s="138"/>
      <c r="J13" s="133"/>
      <c r="K13" s="38"/>
      <c r="L13" s="139"/>
    </row>
    <row r="14" spans="1:12" s="129" customFormat="1" ht="24" customHeight="1" x14ac:dyDescent="0.15">
      <c r="A14" s="133"/>
      <c r="B14" s="140"/>
      <c r="C14" s="134"/>
      <c r="D14" s="146"/>
      <c r="E14" s="135"/>
      <c r="F14" s="136"/>
      <c r="G14" s="138"/>
      <c r="H14" s="38"/>
      <c r="I14" s="138"/>
      <c r="J14" s="133"/>
      <c r="K14" s="38"/>
      <c r="L14" s="139"/>
    </row>
    <row r="15" spans="1:12" s="129" customFormat="1" ht="24" customHeight="1" x14ac:dyDescent="0.15">
      <c r="A15" s="133"/>
      <c r="B15" s="140"/>
      <c r="C15" s="134"/>
      <c r="D15" s="146"/>
      <c r="E15" s="135"/>
      <c r="F15" s="136"/>
      <c r="G15" s="138"/>
      <c r="H15" s="38"/>
      <c r="I15" s="138"/>
      <c r="J15" s="133"/>
      <c r="K15" s="38"/>
      <c r="L15" s="139"/>
    </row>
    <row r="16" spans="1:12" s="129" customFormat="1" ht="24" customHeight="1" x14ac:dyDescent="0.15">
      <c r="A16" s="133"/>
      <c r="B16" s="140"/>
      <c r="C16" s="134"/>
      <c r="D16" s="146"/>
      <c r="E16" s="135"/>
      <c r="F16" s="136"/>
      <c r="G16" s="138"/>
      <c r="H16" s="38"/>
      <c r="I16" s="138"/>
      <c r="J16" s="133"/>
      <c r="K16" s="38"/>
      <c r="L16" s="139"/>
    </row>
    <row r="17" spans="1:12" s="129" customFormat="1" ht="24" customHeight="1" x14ac:dyDescent="0.15">
      <c r="A17" s="133"/>
      <c r="B17" s="140"/>
      <c r="C17" s="134"/>
      <c r="D17" s="146"/>
      <c r="E17" s="135"/>
      <c r="F17" s="136"/>
      <c r="G17" s="138"/>
      <c r="H17" s="38"/>
      <c r="I17" s="138"/>
      <c r="J17" s="133"/>
      <c r="K17" s="38"/>
      <c r="L17" s="139"/>
    </row>
    <row r="18" spans="1:12" s="129" customFormat="1" ht="24" customHeight="1" x14ac:dyDescent="0.15">
      <c r="A18" s="133"/>
      <c r="B18" s="140"/>
      <c r="C18" s="134"/>
      <c r="D18" s="146"/>
      <c r="E18" s="135"/>
      <c r="F18" s="136"/>
      <c r="G18" s="138"/>
      <c r="H18" s="38"/>
      <c r="I18" s="138"/>
      <c r="J18" s="133"/>
      <c r="K18" s="38"/>
      <c r="L18" s="139"/>
    </row>
    <row r="19" spans="1:12" s="129" customFormat="1" ht="24" customHeight="1" x14ac:dyDescent="0.15">
      <c r="A19" s="149"/>
      <c r="B19" s="150"/>
      <c r="C19" s="134"/>
      <c r="D19" s="151"/>
      <c r="E19" s="135"/>
      <c r="F19" s="136"/>
      <c r="G19" s="138"/>
      <c r="H19" s="38"/>
      <c r="I19" s="138"/>
      <c r="J19" s="133"/>
      <c r="K19" s="38"/>
      <c r="L19" s="139"/>
    </row>
    <row r="20" spans="1:12" s="129" customFormat="1" ht="24" customHeight="1" x14ac:dyDescent="0.15">
      <c r="A20" s="149"/>
      <c r="B20" s="150"/>
      <c r="C20" s="134"/>
      <c r="D20" s="151"/>
      <c r="E20" s="135"/>
      <c r="F20" s="136"/>
      <c r="G20" s="138"/>
      <c r="H20" s="38"/>
      <c r="I20" s="138"/>
      <c r="J20" s="133"/>
      <c r="K20" s="38"/>
      <c r="L20" s="139"/>
    </row>
    <row r="21" spans="1:12" s="129" customFormat="1" ht="24" customHeight="1" x14ac:dyDescent="0.15">
      <c r="A21" s="149"/>
      <c r="B21" s="150"/>
      <c r="C21" s="134"/>
      <c r="D21" s="151"/>
      <c r="E21" s="135"/>
      <c r="F21" s="136"/>
      <c r="G21" s="138"/>
      <c r="H21" s="38"/>
      <c r="I21" s="138"/>
      <c r="J21" s="133"/>
      <c r="K21" s="38"/>
      <c r="L21" s="13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ySplit="3" topLeftCell="A8" activePane="bottomLeft" state="frozen"/>
      <selection activeCell="A3" sqref="A3:A4"/>
      <selection pane="bottomLeft" activeCell="B8" sqref="B8"/>
    </sheetView>
  </sheetViews>
  <sheetFormatPr defaultRowHeight="24" customHeight="1" x14ac:dyDescent="0.15"/>
  <cols>
    <col min="1" max="1" width="11.109375" style="94" customWidth="1"/>
    <col min="2" max="2" width="37.109375" style="94" customWidth="1"/>
    <col min="3" max="3" width="31.77734375" style="94" customWidth="1"/>
    <col min="4" max="9" width="9.33203125" style="94" customWidth="1"/>
    <col min="10" max="10" width="9.6640625" style="94" customWidth="1"/>
    <col min="11" max="11" width="4.88671875" style="103" customWidth="1"/>
    <col min="12" max="12" width="8.88671875" style="103"/>
    <col min="13" max="16384" width="8.88671875" style="47"/>
  </cols>
  <sheetData>
    <row r="1" spans="1:13" ht="36" customHeight="1" x14ac:dyDescent="0.15">
      <c r="A1" s="92" t="s">
        <v>78</v>
      </c>
      <c r="B1" s="92"/>
      <c r="C1" s="92">
        <v>0</v>
      </c>
      <c r="D1" s="92"/>
      <c r="E1" s="92"/>
      <c r="F1" s="92"/>
      <c r="G1" s="92"/>
      <c r="H1" s="92"/>
      <c r="I1" s="92"/>
      <c r="J1" s="92"/>
      <c r="K1" s="119"/>
      <c r="L1" s="119"/>
      <c r="M1" s="120"/>
    </row>
    <row r="2" spans="1:13" ht="25.5" customHeight="1" thickBot="1" x14ac:dyDescent="0.2">
      <c r="A2" s="50" t="s">
        <v>90</v>
      </c>
      <c r="B2" s="288"/>
      <c r="C2" s="288"/>
      <c r="D2" s="288"/>
      <c r="E2" s="289"/>
      <c r="F2" s="289"/>
      <c r="G2" s="289"/>
      <c r="H2" s="289"/>
      <c r="I2" s="47"/>
      <c r="J2" s="231" t="s">
        <v>83</v>
      </c>
    </row>
    <row r="3" spans="1:13" ht="35.25" customHeight="1" x14ac:dyDescent="0.15">
      <c r="A3" s="290" t="s">
        <v>3</v>
      </c>
      <c r="B3" s="291" t="s">
        <v>4</v>
      </c>
      <c r="C3" s="291" t="s">
        <v>25</v>
      </c>
      <c r="D3" s="292" t="s">
        <v>12</v>
      </c>
      <c r="E3" s="291" t="s">
        <v>13</v>
      </c>
      <c r="F3" s="291" t="s">
        <v>14</v>
      </c>
      <c r="G3" s="291" t="s">
        <v>15</v>
      </c>
      <c r="H3" s="293" t="s">
        <v>53</v>
      </c>
      <c r="I3" s="291" t="s">
        <v>24</v>
      </c>
      <c r="J3" s="294" t="s">
        <v>16</v>
      </c>
    </row>
    <row r="4" spans="1:13" s="121" customFormat="1" ht="24" customHeight="1" x14ac:dyDescent="0.15">
      <c r="A4" s="295"/>
      <c r="B4" s="218" t="s">
        <v>147</v>
      </c>
      <c r="C4" s="191"/>
      <c r="D4" s="192"/>
      <c r="E4" s="193"/>
      <c r="F4" s="193"/>
      <c r="G4" s="194"/>
      <c r="H4" s="195"/>
      <c r="I4" s="189"/>
      <c r="J4" s="296"/>
      <c r="K4" s="116"/>
      <c r="L4" s="116"/>
    </row>
    <row r="5" spans="1:13" s="121" customFormat="1" ht="24" customHeight="1" x14ac:dyDescent="0.15">
      <c r="A5" s="295"/>
      <c r="B5" s="190"/>
      <c r="C5" s="191"/>
      <c r="D5" s="192"/>
      <c r="E5" s="193"/>
      <c r="F5" s="193"/>
      <c r="G5" s="194"/>
      <c r="H5" s="195"/>
      <c r="I5" s="189"/>
      <c r="J5" s="296"/>
      <c r="K5" s="116"/>
      <c r="L5" s="116"/>
    </row>
    <row r="6" spans="1:13" ht="24" customHeight="1" x14ac:dyDescent="0.15">
      <c r="A6" s="295"/>
      <c r="B6" s="196"/>
      <c r="C6" s="197"/>
      <c r="D6" s="198"/>
      <c r="E6" s="199"/>
      <c r="F6" s="199"/>
      <c r="G6" s="194"/>
      <c r="H6" s="195"/>
      <c r="I6" s="195"/>
      <c r="J6" s="297"/>
    </row>
    <row r="7" spans="1:13" s="121" customFormat="1" ht="24" customHeight="1" x14ac:dyDescent="0.15">
      <c r="A7" s="295"/>
      <c r="B7" s="190"/>
      <c r="C7" s="191"/>
      <c r="D7" s="192"/>
      <c r="E7" s="193"/>
      <c r="F7" s="193"/>
      <c r="G7" s="194"/>
      <c r="H7" s="195"/>
      <c r="I7" s="189"/>
      <c r="J7" s="296"/>
      <c r="K7" s="116"/>
      <c r="L7" s="116"/>
    </row>
    <row r="8" spans="1:13" ht="24" customHeight="1" x14ac:dyDescent="0.15">
      <c r="A8" s="295"/>
      <c r="B8" s="218" t="s">
        <v>372</v>
      </c>
      <c r="C8" s="191"/>
      <c r="D8" s="192"/>
      <c r="E8" s="193"/>
      <c r="F8" s="193"/>
      <c r="G8" s="194"/>
      <c r="H8" s="195"/>
      <c r="I8" s="195"/>
      <c r="J8" s="297"/>
    </row>
    <row r="9" spans="1:13" ht="24" customHeight="1" x14ac:dyDescent="0.15">
      <c r="A9" s="295"/>
      <c r="B9" s="167"/>
      <c r="C9" s="200"/>
      <c r="D9" s="201"/>
      <c r="E9" s="202"/>
      <c r="F9" s="203"/>
      <c r="G9" s="194"/>
      <c r="H9" s="195"/>
      <c r="I9" s="195"/>
      <c r="J9" s="297"/>
    </row>
    <row r="10" spans="1:13" ht="24" customHeight="1" x14ac:dyDescent="0.15">
      <c r="A10" s="295"/>
      <c r="B10" s="167"/>
      <c r="C10" s="200"/>
      <c r="D10" s="201"/>
      <c r="E10" s="202"/>
      <c r="F10" s="203"/>
      <c r="G10" s="194"/>
      <c r="H10" s="195"/>
      <c r="I10" s="195"/>
      <c r="J10" s="297"/>
    </row>
    <row r="11" spans="1:13" ht="24" customHeight="1" x14ac:dyDescent="0.15">
      <c r="A11" s="295"/>
      <c r="B11" s="167"/>
      <c r="C11" s="200"/>
      <c r="D11" s="201"/>
      <c r="E11" s="202"/>
      <c r="F11" s="203"/>
      <c r="G11" s="194"/>
      <c r="H11" s="195"/>
      <c r="I11" s="195"/>
      <c r="J11" s="297"/>
    </row>
    <row r="12" spans="1:13" ht="24" customHeight="1" x14ac:dyDescent="0.15">
      <c r="A12" s="295"/>
      <c r="B12" s="167"/>
      <c r="C12" s="200"/>
      <c r="D12" s="201"/>
      <c r="E12" s="202"/>
      <c r="F12" s="203"/>
      <c r="G12" s="194"/>
      <c r="H12" s="195"/>
      <c r="I12" s="195"/>
      <c r="J12" s="297"/>
    </row>
    <row r="13" spans="1:13" ht="24" customHeight="1" x14ac:dyDescent="0.15">
      <c r="A13" s="295"/>
      <c r="B13" s="190"/>
      <c r="C13" s="191"/>
      <c r="D13" s="192"/>
      <c r="E13" s="193"/>
      <c r="F13" s="193"/>
      <c r="G13" s="194"/>
      <c r="H13" s="195"/>
      <c r="I13" s="195"/>
      <c r="J13" s="297"/>
    </row>
    <row r="14" spans="1:13" ht="24" customHeight="1" x14ac:dyDescent="0.15">
      <c r="A14" s="295"/>
      <c r="B14" s="190"/>
      <c r="C14" s="191"/>
      <c r="D14" s="192"/>
      <c r="E14" s="193"/>
      <c r="F14" s="193"/>
      <c r="G14" s="194"/>
      <c r="H14" s="195"/>
      <c r="I14" s="195"/>
      <c r="J14" s="297"/>
    </row>
    <row r="15" spans="1:13" ht="24" customHeight="1" x14ac:dyDescent="0.15">
      <c r="A15" s="295"/>
      <c r="B15" s="196"/>
      <c r="C15" s="197"/>
      <c r="D15" s="198"/>
      <c r="E15" s="199"/>
      <c r="F15" s="199"/>
      <c r="G15" s="194"/>
      <c r="H15" s="195"/>
      <c r="I15" s="195"/>
      <c r="J15" s="297"/>
    </row>
    <row r="16" spans="1:13" ht="24" customHeight="1" x14ac:dyDescent="0.15">
      <c r="A16" s="298"/>
      <c r="B16" s="190"/>
      <c r="C16" s="191"/>
      <c r="D16" s="192"/>
      <c r="E16" s="193"/>
      <c r="F16" s="193"/>
      <c r="G16" s="107"/>
      <c r="H16" s="122"/>
      <c r="I16" s="122"/>
      <c r="J16" s="297"/>
    </row>
    <row r="17" spans="1:10" ht="24" customHeight="1" x14ac:dyDescent="0.15">
      <c r="A17" s="298"/>
      <c r="B17" s="190"/>
      <c r="C17" s="191"/>
      <c r="D17" s="192"/>
      <c r="E17" s="193"/>
      <c r="F17" s="193"/>
      <c r="G17" s="107"/>
      <c r="H17" s="122"/>
      <c r="I17" s="122"/>
      <c r="J17" s="297"/>
    </row>
    <row r="18" spans="1:10" ht="24" customHeight="1" x14ac:dyDescent="0.15">
      <c r="A18" s="298"/>
      <c r="B18" s="105"/>
      <c r="C18" s="6"/>
      <c r="D18" s="108"/>
      <c r="E18" s="141"/>
      <c r="F18" s="142"/>
      <c r="G18" s="107"/>
      <c r="H18" s="122"/>
      <c r="I18" s="122"/>
      <c r="J18" s="297"/>
    </row>
    <row r="19" spans="1:10" ht="24" customHeight="1" x14ac:dyDescent="0.15">
      <c r="A19" s="298"/>
      <c r="B19" s="105"/>
      <c r="C19" s="6"/>
      <c r="D19" s="108"/>
      <c r="E19" s="141"/>
      <c r="F19" s="142"/>
      <c r="G19" s="107"/>
      <c r="H19" s="122"/>
      <c r="I19" s="122"/>
      <c r="J19" s="297"/>
    </row>
    <row r="20" spans="1:10" ht="24" customHeight="1" x14ac:dyDescent="0.15">
      <c r="A20" s="298"/>
      <c r="B20" s="105"/>
      <c r="C20" s="6"/>
      <c r="D20" s="108"/>
      <c r="E20" s="141"/>
      <c r="F20" s="142"/>
      <c r="G20" s="107"/>
      <c r="H20" s="122"/>
      <c r="I20" s="122"/>
      <c r="J20" s="297"/>
    </row>
    <row r="21" spans="1:10" ht="24" customHeight="1" x14ac:dyDescent="0.15">
      <c r="A21" s="298"/>
      <c r="B21" s="105"/>
      <c r="C21" s="6"/>
      <c r="D21" s="108"/>
      <c r="E21" s="141"/>
      <c r="F21" s="142"/>
      <c r="G21" s="107"/>
      <c r="H21" s="122"/>
      <c r="I21" s="122"/>
      <c r="J21" s="297"/>
    </row>
    <row r="22" spans="1:10" ht="24" customHeight="1" thickBot="1" x14ac:dyDescent="0.2">
      <c r="A22" s="299"/>
      <c r="B22" s="300"/>
      <c r="C22" s="301"/>
      <c r="D22" s="302"/>
      <c r="E22" s="303"/>
      <c r="F22" s="304"/>
      <c r="G22" s="305"/>
      <c r="H22" s="305"/>
      <c r="I22" s="305"/>
      <c r="J22" s="306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A3" sqref="A3:A4"/>
      <selection pane="bottomLeft" activeCell="B9" sqref="B9:B19"/>
    </sheetView>
  </sheetViews>
  <sheetFormatPr defaultRowHeight="24" customHeight="1" x14ac:dyDescent="0.15"/>
  <cols>
    <col min="1" max="1" width="11.109375" style="94" customWidth="1"/>
    <col min="2" max="2" width="37.109375" style="97" customWidth="1"/>
    <col min="3" max="3" width="31.77734375" style="98" customWidth="1"/>
    <col min="4" max="4" width="9.33203125" style="99" customWidth="1"/>
    <col min="5" max="8" width="9.33203125" style="100" customWidth="1"/>
    <col min="9" max="9" width="9.33203125" style="94" customWidth="1"/>
    <col min="10" max="10" width="8.88671875" style="102" customWidth="1"/>
    <col min="11" max="11" width="10.109375" style="102" hidden="1" customWidth="1"/>
    <col min="12" max="12" width="8.88671875" style="145" hidden="1" customWidth="1"/>
    <col min="13" max="14" width="8.88671875" style="102" hidden="1" customWidth="1"/>
    <col min="15" max="15" width="8.88671875" style="102" customWidth="1"/>
    <col min="16" max="16384" width="8.88671875" style="102"/>
  </cols>
  <sheetData>
    <row r="1" spans="1:12" ht="36" customHeight="1" x14ac:dyDescent="0.1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101"/>
    </row>
    <row r="2" spans="1:12" ht="25.5" customHeight="1" x14ac:dyDescent="0.15">
      <c r="A2" s="50" t="s">
        <v>90</v>
      </c>
      <c r="B2" s="95"/>
      <c r="C2" s="95"/>
      <c r="D2" s="96"/>
      <c r="E2" s="96"/>
      <c r="F2" s="96"/>
      <c r="G2" s="96"/>
      <c r="H2" s="96"/>
      <c r="I2" s="93" t="s">
        <v>358</v>
      </c>
    </row>
    <row r="3" spans="1:12" ht="35.25" customHeight="1" x14ac:dyDescent="0.15">
      <c r="A3" s="1" t="s">
        <v>116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70" t="s">
        <v>100</v>
      </c>
      <c r="J3" s="103"/>
    </row>
    <row r="4" spans="1:12" s="116" customFormat="1" ht="24" hidden="1" customHeight="1" x14ac:dyDescent="0.15">
      <c r="A4" s="111" t="s">
        <v>117</v>
      </c>
      <c r="B4" s="110" t="s">
        <v>98</v>
      </c>
      <c r="C4" s="110" t="s">
        <v>99</v>
      </c>
      <c r="D4" s="117">
        <v>405000000</v>
      </c>
      <c r="E4" s="114">
        <v>283500000</v>
      </c>
      <c r="F4" s="118"/>
      <c r="G4" s="114"/>
      <c r="H4" s="114">
        <f>SUM(E4:G4)</f>
        <v>283500000</v>
      </c>
      <c r="I4" s="144" t="s">
        <v>101</v>
      </c>
      <c r="J4" s="115"/>
      <c r="K4" s="115">
        <f t="shared" ref="K4:K36" si="0">D4-H4</f>
        <v>121500000</v>
      </c>
      <c r="L4" s="153"/>
    </row>
    <row r="5" spans="1:12" s="116" customFormat="1" ht="24" hidden="1" customHeight="1" x14ac:dyDescent="0.15">
      <c r="A5" s="111" t="s">
        <v>117</v>
      </c>
      <c r="B5" s="109" t="s">
        <v>103</v>
      </c>
      <c r="C5" s="110" t="s">
        <v>97</v>
      </c>
      <c r="D5" s="143">
        <v>11400000</v>
      </c>
      <c r="E5" s="154"/>
      <c r="F5" s="155">
        <f>950000*2</f>
        <v>1900000</v>
      </c>
      <c r="G5" s="154"/>
      <c r="H5" s="114">
        <f t="shared" ref="H5:H36" si="1">SUM(E5:G5)</f>
        <v>1900000</v>
      </c>
      <c r="I5" s="144" t="s">
        <v>115</v>
      </c>
      <c r="J5" s="115"/>
      <c r="K5" s="115">
        <f t="shared" si="0"/>
        <v>9500000</v>
      </c>
      <c r="L5" s="153"/>
    </row>
    <row r="6" spans="1:12" s="116" customFormat="1" ht="24" hidden="1" customHeight="1" x14ac:dyDescent="0.15">
      <c r="A6" s="111" t="s">
        <v>102</v>
      </c>
      <c r="B6" s="109" t="s">
        <v>106</v>
      </c>
      <c r="C6" s="148" t="s">
        <v>105</v>
      </c>
      <c r="D6" s="117">
        <v>127267800</v>
      </c>
      <c r="E6" s="114"/>
      <c r="F6" s="118"/>
      <c r="G6" s="114"/>
      <c r="H6" s="114">
        <f t="shared" si="1"/>
        <v>0</v>
      </c>
      <c r="I6" s="144" t="s">
        <v>120</v>
      </c>
      <c r="J6" s="115"/>
      <c r="K6" s="115">
        <f t="shared" si="0"/>
        <v>127267800</v>
      </c>
      <c r="L6" s="152"/>
    </row>
    <row r="7" spans="1:12" s="116" customFormat="1" ht="24" hidden="1" customHeight="1" x14ac:dyDescent="0.15">
      <c r="A7" s="111" t="s">
        <v>102</v>
      </c>
      <c r="B7" s="109" t="s">
        <v>107</v>
      </c>
      <c r="C7" s="148" t="s">
        <v>96</v>
      </c>
      <c r="D7" s="117">
        <v>3600000</v>
      </c>
      <c r="E7" s="114"/>
      <c r="F7" s="118"/>
      <c r="G7" s="114"/>
      <c r="H7" s="114">
        <f t="shared" si="1"/>
        <v>0</v>
      </c>
      <c r="I7" s="144" t="s">
        <v>121</v>
      </c>
      <c r="J7" s="115"/>
      <c r="K7" s="115">
        <f t="shared" si="0"/>
        <v>3600000</v>
      </c>
      <c r="L7" s="152"/>
    </row>
    <row r="8" spans="1:12" s="116" customFormat="1" ht="24" hidden="1" customHeight="1" x14ac:dyDescent="0.15">
      <c r="A8" s="111" t="s">
        <v>102</v>
      </c>
      <c r="B8" s="109" t="s">
        <v>108</v>
      </c>
      <c r="C8" s="148" t="s">
        <v>114</v>
      </c>
      <c r="D8" s="117">
        <v>3600000</v>
      </c>
      <c r="E8" s="114"/>
      <c r="F8" s="118"/>
      <c r="G8" s="114"/>
      <c r="H8" s="114">
        <f t="shared" si="1"/>
        <v>0</v>
      </c>
      <c r="I8" s="144" t="s">
        <v>122</v>
      </c>
      <c r="J8" s="115"/>
      <c r="K8" s="115">
        <f t="shared" si="0"/>
        <v>3600000</v>
      </c>
      <c r="L8" s="152"/>
    </row>
    <row r="9" spans="1:12" s="103" customFormat="1" ht="24" customHeight="1" x14ac:dyDescent="0.15">
      <c r="A9" s="38" t="s">
        <v>102</v>
      </c>
      <c r="B9" s="91" t="s">
        <v>109</v>
      </c>
      <c r="C9" s="207" t="s">
        <v>95</v>
      </c>
      <c r="D9" s="41">
        <v>7101600</v>
      </c>
      <c r="E9" s="39"/>
      <c r="F9" s="37">
        <f>591800</f>
        <v>591800</v>
      </c>
      <c r="G9" s="39"/>
      <c r="H9" s="39">
        <f t="shared" si="1"/>
        <v>591800</v>
      </c>
      <c r="I9" s="112" t="s">
        <v>122</v>
      </c>
      <c r="J9" s="104"/>
      <c r="K9" s="104">
        <f t="shared" si="0"/>
        <v>6509800</v>
      </c>
      <c r="L9" s="156"/>
    </row>
    <row r="10" spans="1:12" s="103" customFormat="1" ht="24" customHeight="1" x14ac:dyDescent="0.15">
      <c r="A10" s="38" t="s">
        <v>102</v>
      </c>
      <c r="B10" s="91" t="s">
        <v>110</v>
      </c>
      <c r="C10" s="207" t="s">
        <v>95</v>
      </c>
      <c r="D10" s="41">
        <v>3020400</v>
      </c>
      <c r="E10" s="39"/>
      <c r="F10" s="37">
        <f>250070</f>
        <v>250070</v>
      </c>
      <c r="G10" s="39"/>
      <c r="H10" s="39">
        <f t="shared" si="1"/>
        <v>250070</v>
      </c>
      <c r="I10" s="112" t="s">
        <v>122</v>
      </c>
      <c r="J10" s="104"/>
      <c r="K10" s="104">
        <f t="shared" si="0"/>
        <v>2770330</v>
      </c>
      <c r="L10" s="156"/>
    </row>
    <row r="11" spans="1:12" s="103" customFormat="1" ht="24" customHeight="1" x14ac:dyDescent="0.15">
      <c r="A11" s="38" t="s">
        <v>102</v>
      </c>
      <c r="B11" s="91" t="s">
        <v>111</v>
      </c>
      <c r="C11" s="207" t="s">
        <v>95</v>
      </c>
      <c r="D11" s="41">
        <v>6954000</v>
      </c>
      <c r="E11" s="39"/>
      <c r="F11" s="37">
        <f>579490</f>
        <v>579490</v>
      </c>
      <c r="G11" s="39"/>
      <c r="H11" s="39">
        <f t="shared" si="1"/>
        <v>579490</v>
      </c>
      <c r="I11" s="112" t="s">
        <v>122</v>
      </c>
      <c r="J11" s="104"/>
      <c r="K11" s="104">
        <f t="shared" si="0"/>
        <v>6374510</v>
      </c>
      <c r="L11" s="156"/>
    </row>
    <row r="12" spans="1:12" s="103" customFormat="1" ht="24" customHeight="1" x14ac:dyDescent="0.15">
      <c r="A12" s="38" t="s">
        <v>102</v>
      </c>
      <c r="B12" s="91" t="s">
        <v>112</v>
      </c>
      <c r="C12" s="207" t="s">
        <v>95</v>
      </c>
      <c r="D12" s="41">
        <v>2719200</v>
      </c>
      <c r="E12" s="39"/>
      <c r="F12" s="37">
        <f>226600</f>
        <v>226600</v>
      </c>
      <c r="G12" s="39"/>
      <c r="H12" s="39">
        <f t="shared" si="1"/>
        <v>226600</v>
      </c>
      <c r="I12" s="112" t="s">
        <v>122</v>
      </c>
      <c r="J12" s="104"/>
      <c r="K12" s="104">
        <f t="shared" si="0"/>
        <v>2492600</v>
      </c>
      <c r="L12" s="156"/>
    </row>
    <row r="13" spans="1:12" s="103" customFormat="1" ht="24" customHeight="1" x14ac:dyDescent="0.15">
      <c r="A13" s="38" t="s">
        <v>102</v>
      </c>
      <c r="B13" s="91" t="s">
        <v>113</v>
      </c>
      <c r="C13" s="207" t="s">
        <v>95</v>
      </c>
      <c r="D13" s="41">
        <v>7601880</v>
      </c>
      <c r="E13" s="39"/>
      <c r="F13" s="37">
        <f>633490</f>
        <v>633490</v>
      </c>
      <c r="G13" s="39"/>
      <c r="H13" s="39">
        <f t="shared" si="1"/>
        <v>633490</v>
      </c>
      <c r="I13" s="112" t="s">
        <v>122</v>
      </c>
      <c r="J13" s="104"/>
      <c r="K13" s="104">
        <f t="shared" si="0"/>
        <v>6968390</v>
      </c>
      <c r="L13" s="156"/>
    </row>
    <row r="14" spans="1:12" s="116" customFormat="1" ht="24" customHeight="1" x14ac:dyDescent="0.15">
      <c r="A14" s="310" t="s">
        <v>135</v>
      </c>
      <c r="B14" s="311" t="s">
        <v>133</v>
      </c>
      <c r="C14" s="312" t="s">
        <v>134</v>
      </c>
      <c r="D14" s="313">
        <v>5400000</v>
      </c>
      <c r="E14" s="314"/>
      <c r="F14" s="315">
        <v>450000</v>
      </c>
      <c r="G14" s="314"/>
      <c r="H14" s="313">
        <v>450000</v>
      </c>
      <c r="I14" s="206" t="s">
        <v>115</v>
      </c>
      <c r="J14" s="115"/>
      <c r="K14" s="115">
        <f t="shared" si="0"/>
        <v>4950000</v>
      </c>
      <c r="L14" s="152"/>
    </row>
    <row r="15" spans="1:12" s="116" customFormat="1" ht="24" customHeight="1" x14ac:dyDescent="0.25">
      <c r="A15" s="323" t="s">
        <v>369</v>
      </c>
      <c r="B15" s="316" t="s">
        <v>359</v>
      </c>
      <c r="C15" s="323" t="s">
        <v>364</v>
      </c>
      <c r="D15" s="324">
        <v>2906000</v>
      </c>
      <c r="E15" s="204"/>
      <c r="F15" s="205"/>
      <c r="G15" s="204"/>
      <c r="H15" s="324">
        <v>2906000</v>
      </c>
      <c r="I15" s="307"/>
      <c r="J15" s="115"/>
      <c r="K15" s="115">
        <f t="shared" si="0"/>
        <v>0</v>
      </c>
      <c r="L15" s="152"/>
    </row>
    <row r="16" spans="1:12" s="116" customFormat="1" ht="24" customHeight="1" x14ac:dyDescent="0.25">
      <c r="A16" s="323" t="s">
        <v>370</v>
      </c>
      <c r="B16" s="316" t="s">
        <v>360</v>
      </c>
      <c r="C16" s="323" t="s">
        <v>365</v>
      </c>
      <c r="D16" s="324">
        <v>8250000</v>
      </c>
      <c r="E16" s="204"/>
      <c r="F16" s="205"/>
      <c r="G16" s="204"/>
      <c r="H16" s="324">
        <v>8250000</v>
      </c>
      <c r="I16" s="307"/>
      <c r="J16" s="115"/>
      <c r="K16" s="115">
        <f t="shared" si="0"/>
        <v>0</v>
      </c>
      <c r="L16" s="152"/>
    </row>
    <row r="17" spans="1:12" s="116" customFormat="1" ht="24" customHeight="1" x14ac:dyDescent="0.25">
      <c r="A17" s="323" t="s">
        <v>371</v>
      </c>
      <c r="B17" s="316" t="s">
        <v>361</v>
      </c>
      <c r="C17" s="323" t="s">
        <v>366</v>
      </c>
      <c r="D17" s="324">
        <v>1000000</v>
      </c>
      <c r="E17" s="204"/>
      <c r="F17" s="205"/>
      <c r="G17" s="204"/>
      <c r="H17" s="324">
        <v>1000000</v>
      </c>
      <c r="I17" s="307"/>
      <c r="J17" s="115"/>
      <c r="K17" s="115">
        <f t="shared" si="0"/>
        <v>0</v>
      </c>
      <c r="L17" s="152"/>
    </row>
    <row r="18" spans="1:12" s="116" customFormat="1" ht="24" customHeight="1" x14ac:dyDescent="0.25">
      <c r="A18" s="323" t="s">
        <v>370</v>
      </c>
      <c r="B18" s="325" t="s">
        <v>362</v>
      </c>
      <c r="C18" s="323" t="s">
        <v>367</v>
      </c>
      <c r="D18" s="324">
        <v>1770000</v>
      </c>
      <c r="E18" s="204"/>
      <c r="F18" s="205"/>
      <c r="G18" s="204"/>
      <c r="H18" s="324">
        <v>1770000</v>
      </c>
      <c r="I18" s="307"/>
      <c r="J18" s="115"/>
      <c r="K18" s="115">
        <f t="shared" si="0"/>
        <v>0</v>
      </c>
      <c r="L18" s="152"/>
    </row>
    <row r="19" spans="1:12" s="103" customFormat="1" ht="24" customHeight="1" x14ac:dyDescent="0.25">
      <c r="A19" s="323" t="s">
        <v>370</v>
      </c>
      <c r="B19" s="316" t="s">
        <v>363</v>
      </c>
      <c r="C19" s="323" t="s">
        <v>368</v>
      </c>
      <c r="D19" s="324">
        <v>4500000</v>
      </c>
      <c r="E19" s="177"/>
      <c r="F19" s="178"/>
      <c r="G19" s="177"/>
      <c r="H19" s="324">
        <v>4500000</v>
      </c>
      <c r="I19" s="308"/>
      <c r="J19" s="104"/>
      <c r="K19" s="104">
        <f t="shared" si="0"/>
        <v>0</v>
      </c>
      <c r="L19" s="156" t="s">
        <v>119</v>
      </c>
    </row>
    <row r="20" spans="1:12" s="116" customFormat="1" ht="24" customHeight="1" x14ac:dyDescent="0.15">
      <c r="A20" s="317"/>
      <c r="B20" s="318"/>
      <c r="C20" s="319"/>
      <c r="D20" s="320"/>
      <c r="E20" s="321"/>
      <c r="F20" s="322"/>
      <c r="G20" s="321"/>
      <c r="H20" s="321"/>
      <c r="I20" s="309"/>
      <c r="J20" s="115"/>
      <c r="K20" s="115">
        <f t="shared" si="0"/>
        <v>0</v>
      </c>
      <c r="L20" s="153"/>
    </row>
    <row r="21" spans="1:12" s="103" customFormat="1" ht="24" customHeight="1" x14ac:dyDescent="0.15">
      <c r="A21" s="38"/>
      <c r="B21" s="91"/>
      <c r="C21" s="40"/>
      <c r="D21" s="41"/>
      <c r="E21" s="39"/>
      <c r="F21" s="37"/>
      <c r="G21" s="39"/>
      <c r="H21" s="39"/>
      <c r="I21" s="112"/>
      <c r="J21" s="104"/>
      <c r="K21" s="104">
        <f t="shared" si="0"/>
        <v>0</v>
      </c>
      <c r="L21" s="113" t="s">
        <v>118</v>
      </c>
    </row>
    <row r="22" spans="1:12" s="116" customFormat="1" ht="24" customHeight="1" x14ac:dyDescent="0.15">
      <c r="A22" s="111"/>
      <c r="B22" s="109"/>
      <c r="C22" s="148"/>
      <c r="D22" s="117"/>
      <c r="E22" s="114"/>
      <c r="F22" s="118"/>
      <c r="G22" s="114"/>
      <c r="H22" s="114"/>
      <c r="I22" s="144"/>
      <c r="J22" s="115"/>
      <c r="K22" s="115">
        <f t="shared" si="0"/>
        <v>0</v>
      </c>
      <c r="L22" s="153"/>
    </row>
    <row r="23" spans="1:12" s="116" customFormat="1" ht="24" customHeight="1" x14ac:dyDescent="0.15">
      <c r="A23" s="111"/>
      <c r="B23" s="109"/>
      <c r="C23" s="148"/>
      <c r="D23" s="117"/>
      <c r="E23" s="114"/>
      <c r="F23" s="118"/>
      <c r="G23" s="114"/>
      <c r="H23" s="114"/>
      <c r="I23" s="144"/>
      <c r="J23" s="115"/>
      <c r="K23" s="115">
        <f t="shared" si="0"/>
        <v>0</v>
      </c>
      <c r="L23" s="153"/>
    </row>
    <row r="24" spans="1:12" s="116" customFormat="1" ht="24" customHeight="1" x14ac:dyDescent="0.15">
      <c r="A24" s="111"/>
      <c r="B24" s="109"/>
      <c r="C24" s="148"/>
      <c r="D24" s="117"/>
      <c r="E24" s="114"/>
      <c r="F24" s="118"/>
      <c r="G24" s="114"/>
      <c r="H24" s="114"/>
      <c r="I24" s="144"/>
      <c r="J24" s="115"/>
      <c r="K24" s="115">
        <f t="shared" si="0"/>
        <v>0</v>
      </c>
      <c r="L24" s="153"/>
    </row>
    <row r="25" spans="1:12" s="182" customFormat="1" ht="24" customHeight="1" x14ac:dyDescent="0.15">
      <c r="A25" s="173"/>
      <c r="B25" s="174"/>
      <c r="C25" s="175"/>
      <c r="D25" s="176"/>
      <c r="E25" s="177"/>
      <c r="F25" s="178"/>
      <c r="G25" s="177"/>
      <c r="H25" s="177"/>
      <c r="I25" s="179"/>
      <c r="J25" s="180"/>
      <c r="K25" s="180">
        <f t="shared" si="0"/>
        <v>0</v>
      </c>
      <c r="L25" s="181"/>
    </row>
    <row r="26" spans="1:12" s="103" customFormat="1" ht="24" customHeight="1" x14ac:dyDescent="0.15">
      <c r="A26" s="38"/>
      <c r="B26" s="91"/>
      <c r="C26" s="40"/>
      <c r="D26" s="41"/>
      <c r="E26" s="39"/>
      <c r="F26" s="37"/>
      <c r="G26" s="39"/>
      <c r="H26" s="39">
        <f t="shared" si="1"/>
        <v>0</v>
      </c>
      <c r="I26" s="112"/>
      <c r="J26" s="104"/>
      <c r="K26" s="104">
        <f t="shared" si="0"/>
        <v>0</v>
      </c>
      <c r="L26" s="113"/>
    </row>
    <row r="27" spans="1:12" s="103" customFormat="1" ht="24" customHeight="1" x14ac:dyDescent="0.15">
      <c r="A27" s="38"/>
      <c r="B27" s="91"/>
      <c r="C27" s="40"/>
      <c r="D27" s="41"/>
      <c r="E27" s="39"/>
      <c r="F27" s="37"/>
      <c r="G27" s="39"/>
      <c r="H27" s="39">
        <f t="shared" si="1"/>
        <v>0</v>
      </c>
      <c r="I27" s="112"/>
      <c r="J27" s="104"/>
      <c r="K27" s="104">
        <f t="shared" si="0"/>
        <v>0</v>
      </c>
      <c r="L27" s="113"/>
    </row>
    <row r="28" spans="1:12" s="103" customFormat="1" ht="24" customHeight="1" x14ac:dyDescent="0.15">
      <c r="A28" s="38"/>
      <c r="B28" s="91"/>
      <c r="C28" s="40"/>
      <c r="D28" s="41"/>
      <c r="E28" s="39"/>
      <c r="F28" s="37"/>
      <c r="G28" s="39"/>
      <c r="H28" s="39">
        <f t="shared" si="1"/>
        <v>0</v>
      </c>
      <c r="I28" s="112"/>
      <c r="J28" s="104"/>
      <c r="K28" s="104">
        <f t="shared" si="0"/>
        <v>0</v>
      </c>
      <c r="L28" s="113"/>
    </row>
    <row r="29" spans="1:12" s="103" customFormat="1" ht="24" customHeight="1" x14ac:dyDescent="0.15">
      <c r="A29" s="38"/>
      <c r="B29" s="91"/>
      <c r="C29" s="40"/>
      <c r="D29" s="41"/>
      <c r="E29" s="39"/>
      <c r="F29" s="37"/>
      <c r="G29" s="39"/>
      <c r="H29" s="39">
        <f t="shared" si="1"/>
        <v>0</v>
      </c>
      <c r="I29" s="112"/>
      <c r="J29" s="104"/>
      <c r="K29" s="104">
        <f t="shared" si="0"/>
        <v>0</v>
      </c>
      <c r="L29" s="113"/>
    </row>
    <row r="30" spans="1:12" s="103" customFormat="1" ht="24" customHeight="1" x14ac:dyDescent="0.15">
      <c r="A30" s="38"/>
      <c r="B30" s="91"/>
      <c r="C30" s="40"/>
      <c r="D30" s="41"/>
      <c r="E30" s="39"/>
      <c r="F30" s="37"/>
      <c r="G30" s="39"/>
      <c r="H30" s="39">
        <f t="shared" si="1"/>
        <v>0</v>
      </c>
      <c r="I30" s="112"/>
      <c r="J30" s="104"/>
      <c r="K30" s="104">
        <f t="shared" si="0"/>
        <v>0</v>
      </c>
      <c r="L30" s="113"/>
    </row>
    <row r="31" spans="1:12" s="103" customFormat="1" ht="24" customHeight="1" x14ac:dyDescent="0.15">
      <c r="A31" s="38"/>
      <c r="B31" s="91"/>
      <c r="C31" s="40"/>
      <c r="D31" s="41"/>
      <c r="E31" s="39"/>
      <c r="F31" s="37"/>
      <c r="G31" s="39"/>
      <c r="H31" s="39">
        <f t="shared" si="1"/>
        <v>0</v>
      </c>
      <c r="I31" s="112"/>
      <c r="J31" s="104"/>
      <c r="K31" s="104">
        <f t="shared" si="0"/>
        <v>0</v>
      </c>
      <c r="L31" s="113"/>
    </row>
    <row r="32" spans="1:12" s="103" customFormat="1" ht="24" customHeight="1" x14ac:dyDescent="0.15">
      <c r="A32" s="38"/>
      <c r="B32" s="91"/>
      <c r="C32" s="40"/>
      <c r="D32" s="41"/>
      <c r="E32" s="39"/>
      <c r="F32" s="37"/>
      <c r="G32" s="39"/>
      <c r="H32" s="39">
        <f t="shared" si="1"/>
        <v>0</v>
      </c>
      <c r="I32" s="112"/>
      <c r="J32" s="104"/>
      <c r="K32" s="104">
        <f t="shared" si="0"/>
        <v>0</v>
      </c>
      <c r="L32" s="113"/>
    </row>
    <row r="33" spans="1:12" s="103" customFormat="1" ht="24" customHeight="1" x14ac:dyDescent="0.15">
      <c r="A33" s="38"/>
      <c r="B33" s="91"/>
      <c r="C33" s="40"/>
      <c r="D33" s="41"/>
      <c r="E33" s="39"/>
      <c r="F33" s="37"/>
      <c r="G33" s="39"/>
      <c r="H33" s="39">
        <f t="shared" si="1"/>
        <v>0</v>
      </c>
      <c r="I33" s="112"/>
      <c r="J33" s="104"/>
      <c r="K33" s="104">
        <f t="shared" si="0"/>
        <v>0</v>
      </c>
      <c r="L33" s="113"/>
    </row>
    <row r="34" spans="1:12" s="103" customFormat="1" ht="24" customHeight="1" x14ac:dyDescent="0.15">
      <c r="A34" s="38"/>
      <c r="B34" s="91"/>
      <c r="C34" s="40"/>
      <c r="D34" s="41"/>
      <c r="E34" s="39"/>
      <c r="F34" s="37"/>
      <c r="G34" s="39"/>
      <c r="H34" s="39">
        <f t="shared" si="1"/>
        <v>0</v>
      </c>
      <c r="I34" s="112"/>
      <c r="J34" s="104"/>
      <c r="K34" s="104">
        <f t="shared" si="0"/>
        <v>0</v>
      </c>
      <c r="L34" s="113"/>
    </row>
    <row r="35" spans="1:12" s="103" customFormat="1" ht="24" customHeight="1" x14ac:dyDescent="0.15">
      <c r="A35" s="38"/>
      <c r="B35" s="91"/>
      <c r="C35" s="40"/>
      <c r="D35" s="41"/>
      <c r="E35" s="39"/>
      <c r="F35" s="37"/>
      <c r="G35" s="39"/>
      <c r="H35" s="39">
        <f t="shared" si="1"/>
        <v>0</v>
      </c>
      <c r="I35" s="112"/>
      <c r="J35" s="104"/>
      <c r="K35" s="104">
        <f t="shared" si="0"/>
        <v>0</v>
      </c>
      <c r="L35" s="113"/>
    </row>
    <row r="36" spans="1:12" s="103" customFormat="1" ht="24" customHeight="1" x14ac:dyDescent="0.15">
      <c r="A36" s="72"/>
      <c r="B36" s="91"/>
      <c r="C36" s="73"/>
      <c r="D36" s="74"/>
      <c r="E36" s="75"/>
      <c r="F36" s="80"/>
      <c r="G36" s="75"/>
      <c r="H36" s="39">
        <f t="shared" si="1"/>
        <v>0</v>
      </c>
      <c r="I36" s="112"/>
      <c r="J36" s="104"/>
      <c r="K36" s="104">
        <f t="shared" si="0"/>
        <v>0</v>
      </c>
      <c r="L36" s="113"/>
    </row>
    <row r="37" spans="1:12" ht="24" customHeight="1" x14ac:dyDescent="0.15">
      <c r="L37" s="113"/>
    </row>
    <row r="38" spans="1:12" ht="24" customHeight="1" x14ac:dyDescent="0.15">
      <c r="L38" s="113"/>
    </row>
    <row r="39" spans="1:12" ht="24" customHeight="1" x14ac:dyDescent="0.15">
      <c r="L39" s="113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7:H4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opLeftCell="A50" zoomScaleNormal="100" workbookViewId="0">
      <selection activeCell="A66" sqref="A66:A72"/>
    </sheetView>
  </sheetViews>
  <sheetFormatPr defaultRowHeight="24" customHeight="1" x14ac:dyDescent="0.15"/>
  <cols>
    <col min="1" max="1" width="14.5546875" style="64" customWidth="1"/>
    <col min="2" max="2" width="17.21875" style="64" customWidth="1"/>
    <col min="3" max="3" width="19.109375" style="64" customWidth="1"/>
    <col min="4" max="4" width="18" style="64" customWidth="1"/>
    <col min="5" max="5" width="23.77734375" style="64" customWidth="1"/>
    <col min="6" max="16384" width="8.88671875" style="84"/>
  </cols>
  <sheetData>
    <row r="1" spans="1:5" s="85" customFormat="1" ht="36" customHeight="1" x14ac:dyDescent="0.15">
      <c r="A1" s="49" t="s">
        <v>123</v>
      </c>
      <c r="B1" s="49"/>
      <c r="C1" s="49"/>
      <c r="D1" s="49"/>
      <c r="E1" s="49"/>
    </row>
    <row r="2" spans="1:5" s="54" customFormat="1" ht="24" customHeight="1" thickBot="1" x14ac:dyDescent="0.2">
      <c r="A2" s="50" t="s">
        <v>90</v>
      </c>
      <c r="B2" s="51"/>
      <c r="C2" s="52"/>
      <c r="D2" s="52"/>
      <c r="E2" s="53" t="s">
        <v>124</v>
      </c>
    </row>
    <row r="3" spans="1:5" ht="24" customHeight="1" thickTop="1" x14ac:dyDescent="0.15">
      <c r="A3" s="326" t="s">
        <v>178</v>
      </c>
      <c r="B3" s="55" t="s">
        <v>44</v>
      </c>
      <c r="C3" s="329" t="s">
        <v>179</v>
      </c>
      <c r="D3" s="330"/>
      <c r="E3" s="331"/>
    </row>
    <row r="4" spans="1:5" ht="24" customHeight="1" x14ac:dyDescent="0.15">
      <c r="A4" s="327"/>
      <c r="B4" s="56" t="s">
        <v>45</v>
      </c>
      <c r="C4" s="57">
        <v>80263800</v>
      </c>
      <c r="D4" s="58" t="s">
        <v>180</v>
      </c>
      <c r="E4" s="59" t="s">
        <v>181</v>
      </c>
    </row>
    <row r="5" spans="1:5" ht="24" customHeight="1" x14ac:dyDescent="0.15">
      <c r="A5" s="327"/>
      <c r="B5" s="56" t="s">
        <v>46</v>
      </c>
      <c r="C5" s="60">
        <v>0.94289081752919746</v>
      </c>
      <c r="D5" s="58" t="s">
        <v>28</v>
      </c>
      <c r="E5" s="59">
        <v>75680000</v>
      </c>
    </row>
    <row r="6" spans="1:5" ht="24" customHeight="1" x14ac:dyDescent="0.15">
      <c r="A6" s="327"/>
      <c r="B6" s="56" t="s">
        <v>27</v>
      </c>
      <c r="C6" s="69">
        <v>44781</v>
      </c>
      <c r="D6" s="58" t="s">
        <v>77</v>
      </c>
      <c r="E6" s="87" t="s">
        <v>182</v>
      </c>
    </row>
    <row r="7" spans="1:5" ht="24" customHeight="1" x14ac:dyDescent="0.15">
      <c r="A7" s="327"/>
      <c r="B7" s="56" t="s">
        <v>47</v>
      </c>
      <c r="C7" s="229" t="s">
        <v>183</v>
      </c>
      <c r="D7" s="58" t="s">
        <v>48</v>
      </c>
      <c r="E7" s="61" t="s">
        <v>297</v>
      </c>
    </row>
    <row r="8" spans="1:5" ht="24" customHeight="1" x14ac:dyDescent="0.15">
      <c r="A8" s="327"/>
      <c r="B8" s="56" t="s">
        <v>49</v>
      </c>
      <c r="C8" s="86" t="s">
        <v>136</v>
      </c>
      <c r="D8" s="58" t="s">
        <v>30</v>
      </c>
      <c r="E8" s="88" t="s">
        <v>184</v>
      </c>
    </row>
    <row r="9" spans="1:5" ht="24" customHeight="1" thickBot="1" x14ac:dyDescent="0.2">
      <c r="A9" s="328"/>
      <c r="B9" s="62" t="s">
        <v>50</v>
      </c>
      <c r="C9" s="211" t="s">
        <v>185</v>
      </c>
      <c r="D9" s="63" t="s">
        <v>51</v>
      </c>
      <c r="E9" s="89" t="s">
        <v>186</v>
      </c>
    </row>
    <row r="10" spans="1:5" ht="24" customHeight="1" thickTop="1" x14ac:dyDescent="0.15">
      <c r="A10" s="326" t="s">
        <v>178</v>
      </c>
      <c r="B10" s="55" t="s">
        <v>44</v>
      </c>
      <c r="C10" s="329" t="s">
        <v>187</v>
      </c>
      <c r="D10" s="330"/>
      <c r="E10" s="331"/>
    </row>
    <row r="11" spans="1:5" ht="24" customHeight="1" x14ac:dyDescent="0.15">
      <c r="A11" s="327"/>
      <c r="B11" s="56" t="s">
        <v>45</v>
      </c>
      <c r="C11" s="57">
        <v>45516400</v>
      </c>
      <c r="D11" s="58" t="s">
        <v>180</v>
      </c>
      <c r="E11" s="59" t="s">
        <v>188</v>
      </c>
    </row>
    <row r="12" spans="1:5" ht="24" customHeight="1" x14ac:dyDescent="0.15">
      <c r="A12" s="327"/>
      <c r="B12" s="56" t="s">
        <v>46</v>
      </c>
      <c r="C12" s="60">
        <v>0.98513942227416929</v>
      </c>
      <c r="D12" s="58" t="s">
        <v>28</v>
      </c>
      <c r="E12" s="59">
        <v>44840000</v>
      </c>
    </row>
    <row r="13" spans="1:5" ht="24" customHeight="1" x14ac:dyDescent="0.15">
      <c r="A13" s="327"/>
      <c r="B13" s="56" t="s">
        <v>27</v>
      </c>
      <c r="C13" s="69">
        <v>44784</v>
      </c>
      <c r="D13" s="58" t="s">
        <v>77</v>
      </c>
      <c r="E13" s="87" t="s">
        <v>189</v>
      </c>
    </row>
    <row r="14" spans="1:5" ht="24" customHeight="1" x14ac:dyDescent="0.15">
      <c r="A14" s="327"/>
      <c r="B14" s="56" t="s">
        <v>47</v>
      </c>
      <c r="C14" s="86" t="s">
        <v>140</v>
      </c>
      <c r="D14" s="58" t="s">
        <v>48</v>
      </c>
      <c r="E14" s="61"/>
    </row>
    <row r="15" spans="1:5" ht="24" customHeight="1" x14ac:dyDescent="0.15">
      <c r="A15" s="327"/>
      <c r="B15" s="56" t="s">
        <v>49</v>
      </c>
      <c r="C15" s="86" t="s">
        <v>136</v>
      </c>
      <c r="D15" s="58" t="s">
        <v>30</v>
      </c>
      <c r="E15" s="88" t="s">
        <v>190</v>
      </c>
    </row>
    <row r="16" spans="1:5" ht="24" customHeight="1" thickBot="1" x14ac:dyDescent="0.2">
      <c r="A16" s="328"/>
      <c r="B16" s="62" t="s">
        <v>50</v>
      </c>
      <c r="C16" s="211" t="s">
        <v>185</v>
      </c>
      <c r="D16" s="63" t="s">
        <v>51</v>
      </c>
      <c r="E16" s="89" t="s">
        <v>191</v>
      </c>
    </row>
    <row r="17" spans="1:5" ht="24" customHeight="1" thickTop="1" x14ac:dyDescent="0.15">
      <c r="A17" s="326" t="s">
        <v>178</v>
      </c>
      <c r="B17" s="55" t="s">
        <v>44</v>
      </c>
      <c r="C17" s="329" t="s">
        <v>138</v>
      </c>
      <c r="D17" s="330"/>
      <c r="E17" s="331"/>
    </row>
    <row r="18" spans="1:5" ht="24" customHeight="1" x14ac:dyDescent="0.15">
      <c r="A18" s="327"/>
      <c r="B18" s="56" t="s">
        <v>45</v>
      </c>
      <c r="C18" s="57">
        <v>311092925</v>
      </c>
      <c r="D18" s="58" t="s">
        <v>180</v>
      </c>
      <c r="E18" s="59" t="s">
        <v>192</v>
      </c>
    </row>
    <row r="19" spans="1:5" ht="24" customHeight="1" x14ac:dyDescent="0.15">
      <c r="A19" s="327"/>
      <c r="B19" s="56" t="s">
        <v>46</v>
      </c>
      <c r="C19" s="60">
        <v>0.88372308692008983</v>
      </c>
      <c r="D19" s="58" t="s">
        <v>28</v>
      </c>
      <c r="E19" s="59">
        <v>274920000</v>
      </c>
    </row>
    <row r="20" spans="1:5" ht="24" customHeight="1" x14ac:dyDescent="0.15">
      <c r="A20" s="327"/>
      <c r="B20" s="56" t="s">
        <v>27</v>
      </c>
      <c r="C20" s="69">
        <v>44784</v>
      </c>
      <c r="D20" s="58" t="s">
        <v>77</v>
      </c>
      <c r="E20" s="87" t="s">
        <v>193</v>
      </c>
    </row>
    <row r="21" spans="1:5" ht="24" customHeight="1" x14ac:dyDescent="0.15">
      <c r="A21" s="327"/>
      <c r="B21" s="56" t="s">
        <v>47</v>
      </c>
      <c r="C21" s="86" t="s">
        <v>194</v>
      </c>
      <c r="D21" s="58" t="s">
        <v>48</v>
      </c>
      <c r="E21" s="61" t="s">
        <v>297</v>
      </c>
    </row>
    <row r="22" spans="1:5" ht="24" customHeight="1" x14ac:dyDescent="0.15">
      <c r="A22" s="327"/>
      <c r="B22" s="56" t="s">
        <v>49</v>
      </c>
      <c r="C22" s="86" t="s">
        <v>141</v>
      </c>
      <c r="D22" s="58" t="s">
        <v>30</v>
      </c>
      <c r="E22" s="88" t="s">
        <v>195</v>
      </c>
    </row>
    <row r="23" spans="1:5" ht="24" customHeight="1" thickBot="1" x14ac:dyDescent="0.2">
      <c r="A23" s="328"/>
      <c r="B23" s="62" t="s">
        <v>50</v>
      </c>
      <c r="C23" s="211" t="s">
        <v>196</v>
      </c>
      <c r="D23" s="63" t="s">
        <v>51</v>
      </c>
      <c r="E23" s="89" t="s">
        <v>197</v>
      </c>
    </row>
    <row r="24" spans="1:5" ht="24" customHeight="1" thickTop="1" x14ac:dyDescent="0.15">
      <c r="A24" s="326" t="s">
        <v>178</v>
      </c>
      <c r="B24" s="55" t="s">
        <v>44</v>
      </c>
      <c r="C24" s="329" t="s">
        <v>139</v>
      </c>
      <c r="D24" s="330"/>
      <c r="E24" s="331"/>
    </row>
    <row r="25" spans="1:5" ht="24" customHeight="1" x14ac:dyDescent="0.15">
      <c r="A25" s="327"/>
      <c r="B25" s="56" t="s">
        <v>45</v>
      </c>
      <c r="C25" s="57">
        <v>311092925</v>
      </c>
      <c r="D25" s="58" t="s">
        <v>180</v>
      </c>
      <c r="E25" s="59" t="s">
        <v>198</v>
      </c>
    </row>
    <row r="26" spans="1:5" ht="24" customHeight="1" x14ac:dyDescent="0.15">
      <c r="A26" s="327"/>
      <c r="B26" s="56" t="s">
        <v>46</v>
      </c>
      <c r="C26" s="60">
        <v>0.87745281404406494</v>
      </c>
      <c r="D26" s="58" t="s">
        <v>28</v>
      </c>
      <c r="E26" s="59">
        <v>72295180</v>
      </c>
    </row>
    <row r="27" spans="1:5" ht="24" customHeight="1" x14ac:dyDescent="0.15">
      <c r="A27" s="327"/>
      <c r="B27" s="56" t="s">
        <v>27</v>
      </c>
      <c r="C27" s="69">
        <v>44784</v>
      </c>
      <c r="D27" s="58" t="s">
        <v>77</v>
      </c>
      <c r="E27" s="87" t="s">
        <v>193</v>
      </c>
    </row>
    <row r="28" spans="1:5" ht="24" customHeight="1" x14ac:dyDescent="0.15">
      <c r="A28" s="327"/>
      <c r="B28" s="56" t="s">
        <v>47</v>
      </c>
      <c r="C28" s="86" t="s">
        <v>140</v>
      </c>
      <c r="D28" s="58" t="s">
        <v>48</v>
      </c>
      <c r="E28" s="61" t="s">
        <v>297</v>
      </c>
    </row>
    <row r="29" spans="1:5" ht="24" customHeight="1" x14ac:dyDescent="0.15">
      <c r="A29" s="327"/>
      <c r="B29" s="56" t="s">
        <v>49</v>
      </c>
      <c r="C29" s="86" t="s">
        <v>141</v>
      </c>
      <c r="D29" s="58" t="s">
        <v>30</v>
      </c>
      <c r="E29" s="88" t="s">
        <v>199</v>
      </c>
    </row>
    <row r="30" spans="1:5" ht="24" customHeight="1" thickBot="1" x14ac:dyDescent="0.2">
      <c r="A30" s="328"/>
      <c r="B30" s="62" t="s">
        <v>50</v>
      </c>
      <c r="C30" s="211" t="s">
        <v>200</v>
      </c>
      <c r="D30" s="63" t="s">
        <v>51</v>
      </c>
      <c r="E30" s="89" t="s">
        <v>201</v>
      </c>
    </row>
    <row r="31" spans="1:5" ht="24" customHeight="1" thickTop="1" x14ac:dyDescent="0.15">
      <c r="A31" s="326" t="s">
        <v>178</v>
      </c>
      <c r="B31" s="55" t="s">
        <v>44</v>
      </c>
      <c r="C31" s="329" t="s">
        <v>202</v>
      </c>
      <c r="D31" s="330"/>
      <c r="E31" s="331"/>
    </row>
    <row r="32" spans="1:5" ht="24" customHeight="1" x14ac:dyDescent="0.15">
      <c r="A32" s="327"/>
      <c r="B32" s="56" t="s">
        <v>45</v>
      </c>
      <c r="C32" s="57">
        <v>88467575</v>
      </c>
      <c r="D32" s="58" t="s">
        <v>180</v>
      </c>
      <c r="E32" s="59" t="s">
        <v>203</v>
      </c>
    </row>
    <row r="33" spans="1:5" ht="24" customHeight="1" x14ac:dyDescent="0.15">
      <c r="A33" s="327"/>
      <c r="B33" s="56" t="s">
        <v>46</v>
      </c>
      <c r="C33" s="60">
        <v>0.87776193707129424</v>
      </c>
      <c r="D33" s="58" t="s">
        <v>28</v>
      </c>
      <c r="E33" s="59">
        <v>77653470</v>
      </c>
    </row>
    <row r="34" spans="1:5" ht="24" customHeight="1" x14ac:dyDescent="0.15">
      <c r="A34" s="327"/>
      <c r="B34" s="56" t="s">
        <v>27</v>
      </c>
      <c r="C34" s="69">
        <v>44796</v>
      </c>
      <c r="D34" s="58" t="s">
        <v>77</v>
      </c>
      <c r="E34" s="87" t="s">
        <v>204</v>
      </c>
    </row>
    <row r="35" spans="1:5" ht="24" customHeight="1" x14ac:dyDescent="0.15">
      <c r="A35" s="327"/>
      <c r="B35" s="56" t="s">
        <v>47</v>
      </c>
      <c r="C35" s="86" t="s">
        <v>140</v>
      </c>
      <c r="D35" s="58" t="s">
        <v>48</v>
      </c>
      <c r="E35" s="61" t="s">
        <v>297</v>
      </c>
    </row>
    <row r="36" spans="1:5" ht="24" customHeight="1" x14ac:dyDescent="0.15">
      <c r="A36" s="327"/>
      <c r="B36" s="56" t="s">
        <v>49</v>
      </c>
      <c r="C36" s="86" t="s">
        <v>141</v>
      </c>
      <c r="D36" s="58" t="s">
        <v>30</v>
      </c>
      <c r="E36" s="88" t="s">
        <v>205</v>
      </c>
    </row>
    <row r="37" spans="1:5" ht="24" customHeight="1" thickBot="1" x14ac:dyDescent="0.2">
      <c r="A37" s="328"/>
      <c r="B37" s="62" t="s">
        <v>50</v>
      </c>
      <c r="C37" s="211" t="s">
        <v>200</v>
      </c>
      <c r="D37" s="63" t="s">
        <v>51</v>
      </c>
      <c r="E37" s="89" t="s">
        <v>206</v>
      </c>
    </row>
    <row r="38" spans="1:5" ht="24" customHeight="1" thickTop="1" x14ac:dyDescent="0.15">
      <c r="A38" s="326" t="s">
        <v>178</v>
      </c>
      <c r="B38" s="55" t="s">
        <v>44</v>
      </c>
      <c r="C38" s="329" t="s">
        <v>292</v>
      </c>
      <c r="D38" s="330"/>
      <c r="E38" s="331"/>
    </row>
    <row r="39" spans="1:5" ht="24" customHeight="1" x14ac:dyDescent="0.15">
      <c r="A39" s="327"/>
      <c r="B39" s="56" t="s">
        <v>45</v>
      </c>
      <c r="C39" s="57">
        <v>5000000</v>
      </c>
      <c r="D39" s="58" t="s">
        <v>180</v>
      </c>
      <c r="E39" s="59" t="s">
        <v>298</v>
      </c>
    </row>
    <row r="40" spans="1:5" ht="24" customHeight="1" x14ac:dyDescent="0.15">
      <c r="A40" s="327"/>
      <c r="B40" s="56" t="s">
        <v>46</v>
      </c>
      <c r="C40" s="60">
        <f>E40/C39</f>
        <v>0.9</v>
      </c>
      <c r="D40" s="58" t="s">
        <v>28</v>
      </c>
      <c r="E40" s="59">
        <v>4500000</v>
      </c>
    </row>
    <row r="41" spans="1:5" ht="24" customHeight="1" x14ac:dyDescent="0.15">
      <c r="A41" s="327"/>
      <c r="B41" s="56" t="s">
        <v>27</v>
      </c>
      <c r="C41" s="69" t="s">
        <v>299</v>
      </c>
      <c r="D41" s="58" t="s">
        <v>77</v>
      </c>
      <c r="E41" s="87" t="s">
        <v>303</v>
      </c>
    </row>
    <row r="42" spans="1:5" ht="24" customHeight="1" x14ac:dyDescent="0.15">
      <c r="A42" s="327"/>
      <c r="B42" s="56" t="s">
        <v>47</v>
      </c>
      <c r="C42" s="86" t="s">
        <v>290</v>
      </c>
      <c r="D42" s="58" t="s">
        <v>48</v>
      </c>
      <c r="E42" s="61" t="s">
        <v>303</v>
      </c>
    </row>
    <row r="43" spans="1:5" ht="24" customHeight="1" x14ac:dyDescent="0.15">
      <c r="A43" s="327"/>
      <c r="B43" s="56" t="s">
        <v>49</v>
      </c>
      <c r="C43" s="86" t="s">
        <v>291</v>
      </c>
      <c r="D43" s="58" t="s">
        <v>30</v>
      </c>
      <c r="E43" s="88" t="s">
        <v>304</v>
      </c>
    </row>
    <row r="44" spans="1:5" ht="24" customHeight="1" thickBot="1" x14ac:dyDescent="0.2">
      <c r="A44" s="328"/>
      <c r="B44" s="62" t="s">
        <v>50</v>
      </c>
      <c r="C44" s="211" t="s">
        <v>200</v>
      </c>
      <c r="D44" s="63" t="s">
        <v>51</v>
      </c>
      <c r="E44" s="89" t="s">
        <v>305</v>
      </c>
    </row>
    <row r="45" spans="1:5" ht="24" customHeight="1" thickTop="1" x14ac:dyDescent="0.15">
      <c r="A45" s="326" t="s">
        <v>178</v>
      </c>
      <c r="B45" s="55" t="s">
        <v>44</v>
      </c>
      <c r="C45" s="329" t="s">
        <v>293</v>
      </c>
      <c r="D45" s="330"/>
      <c r="E45" s="331"/>
    </row>
    <row r="46" spans="1:5" ht="24" customHeight="1" x14ac:dyDescent="0.15">
      <c r="A46" s="327"/>
      <c r="B46" s="56" t="s">
        <v>45</v>
      </c>
      <c r="C46" s="57">
        <v>1402500</v>
      </c>
      <c r="D46" s="58" t="s">
        <v>180</v>
      </c>
      <c r="E46" s="59" t="s">
        <v>308</v>
      </c>
    </row>
    <row r="47" spans="1:5" ht="24" customHeight="1" x14ac:dyDescent="0.15">
      <c r="A47" s="327"/>
      <c r="B47" s="56" t="s">
        <v>46</v>
      </c>
      <c r="C47" s="60">
        <f>E47/C46</f>
        <v>0.94994652406417113</v>
      </c>
      <c r="D47" s="58" t="s">
        <v>28</v>
      </c>
      <c r="E47" s="59">
        <v>1332300</v>
      </c>
    </row>
    <row r="48" spans="1:5" ht="24" customHeight="1" x14ac:dyDescent="0.15">
      <c r="A48" s="327"/>
      <c r="B48" s="56" t="s">
        <v>27</v>
      </c>
      <c r="C48" s="69" t="s">
        <v>301</v>
      </c>
      <c r="D48" s="58" t="s">
        <v>77</v>
      </c>
      <c r="E48" s="87" t="s">
        <v>312</v>
      </c>
    </row>
    <row r="49" spans="1:5" ht="24" customHeight="1" x14ac:dyDescent="0.15">
      <c r="A49" s="327"/>
      <c r="B49" s="56" t="s">
        <v>47</v>
      </c>
      <c r="C49" s="86" t="s">
        <v>290</v>
      </c>
      <c r="D49" s="58" t="s">
        <v>48</v>
      </c>
      <c r="E49" s="61" t="s">
        <v>313</v>
      </c>
    </row>
    <row r="50" spans="1:5" ht="24" customHeight="1" x14ac:dyDescent="0.15">
      <c r="A50" s="327"/>
      <c r="B50" s="56" t="s">
        <v>49</v>
      </c>
      <c r="C50" s="86" t="s">
        <v>289</v>
      </c>
      <c r="D50" s="58" t="s">
        <v>30</v>
      </c>
      <c r="E50" s="88" t="s">
        <v>307</v>
      </c>
    </row>
    <row r="51" spans="1:5" ht="24" customHeight="1" thickBot="1" x14ac:dyDescent="0.2">
      <c r="A51" s="328"/>
      <c r="B51" s="62" t="s">
        <v>50</v>
      </c>
      <c r="C51" s="211" t="s">
        <v>200</v>
      </c>
      <c r="D51" s="63" t="s">
        <v>51</v>
      </c>
      <c r="E51" s="89" t="s">
        <v>306</v>
      </c>
    </row>
    <row r="52" spans="1:5" ht="24" customHeight="1" thickTop="1" x14ac:dyDescent="0.15">
      <c r="A52" s="326" t="s">
        <v>178</v>
      </c>
      <c r="B52" s="55" t="s">
        <v>44</v>
      </c>
      <c r="C52" s="329" t="s">
        <v>294</v>
      </c>
      <c r="D52" s="330"/>
      <c r="E52" s="331"/>
    </row>
    <row r="53" spans="1:5" ht="24" customHeight="1" x14ac:dyDescent="0.15">
      <c r="A53" s="327"/>
      <c r="B53" s="56" t="s">
        <v>45</v>
      </c>
      <c r="C53" s="57">
        <v>1672000</v>
      </c>
      <c r="D53" s="58" t="s">
        <v>180</v>
      </c>
      <c r="E53" s="59" t="s">
        <v>309</v>
      </c>
    </row>
    <row r="54" spans="1:5" ht="24" customHeight="1" x14ac:dyDescent="0.15">
      <c r="A54" s="327"/>
      <c r="B54" s="56" t="s">
        <v>46</v>
      </c>
      <c r="C54" s="60">
        <f>E54/C53</f>
        <v>0.92852870813397126</v>
      </c>
      <c r="D54" s="58" t="s">
        <v>28</v>
      </c>
      <c r="E54" s="59">
        <v>1552500</v>
      </c>
    </row>
    <row r="55" spans="1:5" ht="24" customHeight="1" x14ac:dyDescent="0.15">
      <c r="A55" s="327"/>
      <c r="B55" s="56" t="s">
        <v>27</v>
      </c>
      <c r="C55" s="69" t="s">
        <v>300</v>
      </c>
      <c r="D55" s="58" t="s">
        <v>77</v>
      </c>
      <c r="E55" s="87" t="s">
        <v>314</v>
      </c>
    </row>
    <row r="56" spans="1:5" ht="24" customHeight="1" x14ac:dyDescent="0.15">
      <c r="A56" s="327"/>
      <c r="B56" s="56" t="s">
        <v>47</v>
      </c>
      <c r="C56" s="86" t="s">
        <v>290</v>
      </c>
      <c r="D56" s="58" t="s">
        <v>48</v>
      </c>
      <c r="E56" s="61" t="s">
        <v>315</v>
      </c>
    </row>
    <row r="57" spans="1:5" ht="24" customHeight="1" x14ac:dyDescent="0.15">
      <c r="A57" s="327"/>
      <c r="B57" s="56" t="s">
        <v>49</v>
      </c>
      <c r="C57" s="86" t="s">
        <v>289</v>
      </c>
      <c r="D57" s="58" t="s">
        <v>30</v>
      </c>
      <c r="E57" s="88" t="s">
        <v>316</v>
      </c>
    </row>
    <row r="58" spans="1:5" ht="24" customHeight="1" thickBot="1" x14ac:dyDescent="0.2">
      <c r="A58" s="328"/>
      <c r="B58" s="62" t="s">
        <v>50</v>
      </c>
      <c r="C58" s="211" t="s">
        <v>200</v>
      </c>
      <c r="D58" s="63" t="s">
        <v>51</v>
      </c>
      <c r="E58" s="89" t="s">
        <v>317</v>
      </c>
    </row>
    <row r="59" spans="1:5" ht="24" customHeight="1" thickTop="1" x14ac:dyDescent="0.15">
      <c r="A59" s="326" t="s">
        <v>178</v>
      </c>
      <c r="B59" s="55" t="s">
        <v>44</v>
      </c>
      <c r="C59" s="329" t="s">
        <v>295</v>
      </c>
      <c r="D59" s="330"/>
      <c r="E59" s="331"/>
    </row>
    <row r="60" spans="1:5" ht="24" customHeight="1" x14ac:dyDescent="0.15">
      <c r="A60" s="327"/>
      <c r="B60" s="56" t="s">
        <v>45</v>
      </c>
      <c r="C60" s="57">
        <v>3960000</v>
      </c>
      <c r="D60" s="58" t="s">
        <v>180</v>
      </c>
      <c r="E60" s="59" t="s">
        <v>310</v>
      </c>
    </row>
    <row r="61" spans="1:5" ht="24" customHeight="1" x14ac:dyDescent="0.15">
      <c r="A61" s="327"/>
      <c r="B61" s="56" t="s">
        <v>46</v>
      </c>
      <c r="C61" s="60">
        <f>E61/C60</f>
        <v>0.91666666666666663</v>
      </c>
      <c r="D61" s="58" t="s">
        <v>28</v>
      </c>
      <c r="E61" s="59">
        <v>3630000</v>
      </c>
    </row>
    <row r="62" spans="1:5" ht="24" customHeight="1" x14ac:dyDescent="0.15">
      <c r="A62" s="327"/>
      <c r="B62" s="56" t="s">
        <v>27</v>
      </c>
      <c r="C62" s="69" t="s">
        <v>302</v>
      </c>
      <c r="D62" s="58" t="s">
        <v>77</v>
      </c>
      <c r="E62" s="87" t="s">
        <v>320</v>
      </c>
    </row>
    <row r="63" spans="1:5" ht="24" customHeight="1" x14ac:dyDescent="0.15">
      <c r="A63" s="327"/>
      <c r="B63" s="56" t="s">
        <v>47</v>
      </c>
      <c r="C63" s="86" t="s">
        <v>290</v>
      </c>
      <c r="D63" s="58" t="s">
        <v>48</v>
      </c>
      <c r="E63" s="61" t="s">
        <v>321</v>
      </c>
    </row>
    <row r="64" spans="1:5" ht="24" customHeight="1" x14ac:dyDescent="0.15">
      <c r="A64" s="327"/>
      <c r="B64" s="56" t="s">
        <v>49</v>
      </c>
      <c r="C64" s="86" t="s">
        <v>289</v>
      </c>
      <c r="D64" s="58" t="s">
        <v>30</v>
      </c>
      <c r="E64" s="88" t="s">
        <v>319</v>
      </c>
    </row>
    <row r="65" spans="1:5" ht="24" customHeight="1" thickBot="1" x14ac:dyDescent="0.2">
      <c r="A65" s="328"/>
      <c r="B65" s="62" t="s">
        <v>50</v>
      </c>
      <c r="C65" s="211" t="s">
        <v>200</v>
      </c>
      <c r="D65" s="63" t="s">
        <v>51</v>
      </c>
      <c r="E65" s="89" t="s">
        <v>318</v>
      </c>
    </row>
    <row r="66" spans="1:5" ht="24" customHeight="1" thickTop="1" x14ac:dyDescent="0.15">
      <c r="A66" s="326" t="s">
        <v>178</v>
      </c>
      <c r="B66" s="55" t="s">
        <v>44</v>
      </c>
      <c r="C66" s="329" t="s">
        <v>296</v>
      </c>
      <c r="D66" s="330"/>
      <c r="E66" s="331"/>
    </row>
    <row r="67" spans="1:5" ht="24" customHeight="1" x14ac:dyDescent="0.15">
      <c r="A67" s="327"/>
      <c r="B67" s="56" t="s">
        <v>45</v>
      </c>
      <c r="C67" s="57">
        <v>3000000</v>
      </c>
      <c r="D67" s="58" t="s">
        <v>180</v>
      </c>
      <c r="E67" s="59" t="s">
        <v>311</v>
      </c>
    </row>
    <row r="68" spans="1:5" ht="24" customHeight="1" x14ac:dyDescent="0.15">
      <c r="A68" s="327"/>
      <c r="B68" s="56" t="s">
        <v>46</v>
      </c>
      <c r="C68" s="60">
        <f>E68/C67</f>
        <v>0.95</v>
      </c>
      <c r="D68" s="58" t="s">
        <v>28</v>
      </c>
      <c r="E68" s="59">
        <v>2850000</v>
      </c>
    </row>
    <row r="69" spans="1:5" ht="24" customHeight="1" x14ac:dyDescent="0.15">
      <c r="A69" s="327"/>
      <c r="B69" s="56" t="s">
        <v>27</v>
      </c>
      <c r="C69" s="69" t="s">
        <v>303</v>
      </c>
      <c r="D69" s="58" t="s">
        <v>77</v>
      </c>
      <c r="E69" s="87" t="s">
        <v>322</v>
      </c>
    </row>
    <row r="70" spans="1:5" ht="24" customHeight="1" x14ac:dyDescent="0.15">
      <c r="A70" s="327"/>
      <c r="B70" s="56" t="s">
        <v>47</v>
      </c>
      <c r="C70" s="86" t="s">
        <v>290</v>
      </c>
      <c r="D70" s="58" t="s">
        <v>48</v>
      </c>
      <c r="E70" s="61" t="s">
        <v>323</v>
      </c>
    </row>
    <row r="71" spans="1:5" ht="24" customHeight="1" x14ac:dyDescent="0.15">
      <c r="A71" s="327"/>
      <c r="B71" s="56" t="s">
        <v>49</v>
      </c>
      <c r="C71" s="86" t="s">
        <v>289</v>
      </c>
      <c r="D71" s="58" t="s">
        <v>30</v>
      </c>
      <c r="E71" s="88" t="s">
        <v>325</v>
      </c>
    </row>
    <row r="72" spans="1:5" ht="24" customHeight="1" thickBot="1" x14ac:dyDescent="0.2">
      <c r="A72" s="328"/>
      <c r="B72" s="62" t="s">
        <v>50</v>
      </c>
      <c r="C72" s="211" t="s">
        <v>200</v>
      </c>
      <c r="D72" s="63" t="s">
        <v>51</v>
      </c>
      <c r="E72" s="89" t="s">
        <v>324</v>
      </c>
    </row>
    <row r="73" spans="1:5" ht="24" customHeight="1" thickTop="1" x14ac:dyDescent="0.15"/>
  </sheetData>
  <mergeCells count="20">
    <mergeCell ref="A3:A9"/>
    <mergeCell ref="C3:E3"/>
    <mergeCell ref="A38:A44"/>
    <mergeCell ref="C38:E38"/>
    <mergeCell ref="A45:A51"/>
    <mergeCell ref="C45:E45"/>
    <mergeCell ref="A31:A37"/>
    <mergeCell ref="C31:E31"/>
    <mergeCell ref="A10:A16"/>
    <mergeCell ref="C10:E10"/>
    <mergeCell ref="A17:A23"/>
    <mergeCell ref="C17:E17"/>
    <mergeCell ref="A24:A30"/>
    <mergeCell ref="C24:E24"/>
    <mergeCell ref="A52:A58"/>
    <mergeCell ref="C52:E52"/>
    <mergeCell ref="A59:A65"/>
    <mergeCell ref="C59:E59"/>
    <mergeCell ref="A66:A72"/>
    <mergeCell ref="C66:E66"/>
  </mergeCells>
  <phoneticPr fontId="22" type="noConversion"/>
  <conditionalFormatting sqref="C7:C8">
    <cfRule type="duplicateValues" dxfId="19" priority="26"/>
  </conditionalFormatting>
  <conditionalFormatting sqref="C9">
    <cfRule type="duplicateValues" dxfId="18" priority="25"/>
  </conditionalFormatting>
  <conditionalFormatting sqref="C14:C15">
    <cfRule type="duplicateValues" dxfId="17" priority="24"/>
  </conditionalFormatting>
  <conditionalFormatting sqref="C16">
    <cfRule type="duplicateValues" dxfId="16" priority="23"/>
  </conditionalFormatting>
  <conditionalFormatting sqref="C21:C22">
    <cfRule type="duplicateValues" dxfId="15" priority="22"/>
  </conditionalFormatting>
  <conditionalFormatting sqref="C23">
    <cfRule type="duplicateValues" dxfId="14" priority="21"/>
  </conditionalFormatting>
  <conditionalFormatting sqref="C28:C29">
    <cfRule type="duplicateValues" dxfId="13" priority="20"/>
  </conditionalFormatting>
  <conditionalFormatting sqref="C30">
    <cfRule type="duplicateValues" dxfId="12" priority="19"/>
  </conditionalFormatting>
  <conditionalFormatting sqref="C35:C36">
    <cfRule type="duplicateValues" dxfId="11" priority="18"/>
  </conditionalFormatting>
  <conditionalFormatting sqref="C37">
    <cfRule type="duplicateValues" dxfId="10" priority="17"/>
  </conditionalFormatting>
  <conditionalFormatting sqref="C42:C43">
    <cfRule type="duplicateValues" dxfId="9" priority="16"/>
  </conditionalFormatting>
  <conditionalFormatting sqref="C44">
    <cfRule type="duplicateValues" dxfId="8" priority="15"/>
  </conditionalFormatting>
  <conditionalFormatting sqref="C49:C50">
    <cfRule type="duplicateValues" dxfId="7" priority="8"/>
  </conditionalFormatting>
  <conditionalFormatting sqref="C51">
    <cfRule type="duplicateValues" dxfId="6" priority="7"/>
  </conditionalFormatting>
  <conditionalFormatting sqref="C56:C57">
    <cfRule type="duplicateValues" dxfId="5" priority="6"/>
  </conditionalFormatting>
  <conditionalFormatting sqref="C58">
    <cfRule type="duplicateValues" dxfId="4" priority="5"/>
  </conditionalFormatting>
  <conditionalFormatting sqref="C63:C64">
    <cfRule type="duplicateValues" dxfId="3" priority="4"/>
  </conditionalFormatting>
  <conditionalFormatting sqref="C65">
    <cfRule type="duplicateValues" dxfId="2" priority="3"/>
  </conditionalFormatting>
  <conditionalFormatting sqref="C70:C71">
    <cfRule type="duplicateValues" dxfId="1" priority="2"/>
  </conditionalFormatting>
  <conditionalFormatting sqref="C72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opLeftCell="A70" zoomScaleNormal="100" workbookViewId="0">
      <selection activeCell="A84" sqref="A84:A87"/>
    </sheetView>
  </sheetViews>
  <sheetFormatPr defaultRowHeight="20.25" customHeight="1" x14ac:dyDescent="0.15"/>
  <cols>
    <col min="1" max="1" width="17.109375" style="27" customWidth="1"/>
    <col min="2" max="2" width="20.44140625" style="27" customWidth="1"/>
    <col min="3" max="3" width="18.33203125" style="27" customWidth="1"/>
    <col min="4" max="6" width="15.5546875" style="34" customWidth="1"/>
    <col min="7" max="16384" width="8.88671875" style="16"/>
  </cols>
  <sheetData>
    <row r="1" spans="1:6" s="36" customFormat="1" ht="36" customHeight="1" x14ac:dyDescent="0.15">
      <c r="A1" s="9" t="s">
        <v>125</v>
      </c>
      <c r="B1" s="9"/>
      <c r="C1" s="9"/>
      <c r="D1" s="81"/>
      <c r="E1" s="81"/>
      <c r="F1" s="81"/>
    </row>
    <row r="2" spans="1:6" ht="20.25" customHeight="1" thickBot="1" x14ac:dyDescent="0.2">
      <c r="A2" s="44" t="s">
        <v>126</v>
      </c>
      <c r="B2" s="31"/>
      <c r="C2" s="22"/>
      <c r="D2" s="82"/>
      <c r="E2" s="82"/>
      <c r="F2" s="83" t="s">
        <v>127</v>
      </c>
    </row>
    <row r="3" spans="1:6" ht="20.25" customHeight="1" thickTop="1" x14ac:dyDescent="0.15">
      <c r="A3" s="212" t="s">
        <v>26</v>
      </c>
      <c r="B3" s="332" t="s">
        <v>179</v>
      </c>
      <c r="C3" s="333"/>
      <c r="D3" s="333"/>
      <c r="E3" s="333"/>
      <c r="F3" s="334"/>
    </row>
    <row r="4" spans="1:6" ht="20.25" customHeight="1" x14ac:dyDescent="0.15">
      <c r="A4" s="335" t="s">
        <v>34</v>
      </c>
      <c r="B4" s="338" t="s">
        <v>27</v>
      </c>
      <c r="C4" s="339" t="s">
        <v>208</v>
      </c>
      <c r="D4" s="219" t="s">
        <v>35</v>
      </c>
      <c r="E4" s="219" t="s">
        <v>28</v>
      </c>
      <c r="F4" s="220" t="s">
        <v>88</v>
      </c>
    </row>
    <row r="5" spans="1:6" ht="20.25" customHeight="1" x14ac:dyDescent="0.15">
      <c r="A5" s="336"/>
      <c r="B5" s="338"/>
      <c r="C5" s="340"/>
      <c r="D5" s="219" t="s">
        <v>36</v>
      </c>
      <c r="E5" s="219" t="s">
        <v>29</v>
      </c>
      <c r="F5" s="220" t="s">
        <v>37</v>
      </c>
    </row>
    <row r="6" spans="1:6" ht="20.25" customHeight="1" x14ac:dyDescent="0.15">
      <c r="A6" s="336"/>
      <c r="B6" s="341">
        <v>44781</v>
      </c>
      <c r="C6" s="342" t="s">
        <v>209</v>
      </c>
      <c r="D6" s="344">
        <v>80263800</v>
      </c>
      <c r="E6" s="344">
        <v>75680000</v>
      </c>
      <c r="F6" s="346">
        <v>0.94289081752919746</v>
      </c>
    </row>
    <row r="7" spans="1:6" ht="20.25" customHeight="1" x14ac:dyDescent="0.15">
      <c r="A7" s="337"/>
      <c r="B7" s="341"/>
      <c r="C7" s="343"/>
      <c r="D7" s="345"/>
      <c r="E7" s="345"/>
      <c r="F7" s="346"/>
    </row>
    <row r="8" spans="1:6" ht="20.25" customHeight="1" x14ac:dyDescent="0.15">
      <c r="A8" s="354" t="s">
        <v>30</v>
      </c>
      <c r="B8" s="221" t="s">
        <v>31</v>
      </c>
      <c r="C8" s="221" t="s">
        <v>210</v>
      </c>
      <c r="D8" s="356" t="s">
        <v>32</v>
      </c>
      <c r="E8" s="356"/>
      <c r="F8" s="357"/>
    </row>
    <row r="9" spans="1:6" ht="20.25" customHeight="1" x14ac:dyDescent="0.15">
      <c r="A9" s="355"/>
      <c r="B9" s="7" t="s">
        <v>184</v>
      </c>
      <c r="C9" s="7" t="s">
        <v>211</v>
      </c>
      <c r="D9" s="358" t="s">
        <v>186</v>
      </c>
      <c r="E9" s="359"/>
      <c r="F9" s="360"/>
    </row>
    <row r="10" spans="1:6" ht="20.25" customHeight="1" x14ac:dyDescent="0.15">
      <c r="A10" s="213" t="s">
        <v>212</v>
      </c>
      <c r="B10" s="347" t="s">
        <v>142</v>
      </c>
      <c r="C10" s="348"/>
      <c r="D10" s="349"/>
      <c r="E10" s="349"/>
      <c r="F10" s="350"/>
    </row>
    <row r="11" spans="1:6" ht="20.25" customHeight="1" x14ac:dyDescent="0.15">
      <c r="A11" s="213" t="s">
        <v>38</v>
      </c>
      <c r="B11" s="351" t="s">
        <v>137</v>
      </c>
      <c r="C11" s="349"/>
      <c r="D11" s="349"/>
      <c r="E11" s="349"/>
      <c r="F11" s="350"/>
    </row>
    <row r="12" spans="1:6" ht="20.25" customHeight="1" thickBot="1" x14ac:dyDescent="0.2">
      <c r="A12" s="214" t="s">
        <v>33</v>
      </c>
      <c r="B12" s="352"/>
      <c r="C12" s="352"/>
      <c r="D12" s="352"/>
      <c r="E12" s="352"/>
      <c r="F12" s="353"/>
    </row>
    <row r="13" spans="1:6" ht="20.25" customHeight="1" thickTop="1" x14ac:dyDescent="0.15">
      <c r="A13" s="212" t="s">
        <v>26</v>
      </c>
      <c r="B13" s="332" t="s">
        <v>187</v>
      </c>
      <c r="C13" s="333"/>
      <c r="D13" s="333"/>
      <c r="E13" s="333"/>
      <c r="F13" s="334"/>
    </row>
    <row r="14" spans="1:6" ht="20.25" customHeight="1" x14ac:dyDescent="0.15">
      <c r="A14" s="335" t="s">
        <v>34</v>
      </c>
      <c r="B14" s="338" t="s">
        <v>27</v>
      </c>
      <c r="C14" s="339" t="s">
        <v>207</v>
      </c>
      <c r="D14" s="219" t="s">
        <v>35</v>
      </c>
      <c r="E14" s="219" t="s">
        <v>28</v>
      </c>
      <c r="F14" s="220" t="s">
        <v>88</v>
      </c>
    </row>
    <row r="15" spans="1:6" ht="20.25" customHeight="1" x14ac:dyDescent="0.15">
      <c r="A15" s="336"/>
      <c r="B15" s="338"/>
      <c r="C15" s="340"/>
      <c r="D15" s="219" t="s">
        <v>36</v>
      </c>
      <c r="E15" s="219" t="s">
        <v>29</v>
      </c>
      <c r="F15" s="220" t="s">
        <v>37</v>
      </c>
    </row>
    <row r="16" spans="1:6" ht="20.25" customHeight="1" x14ac:dyDescent="0.15">
      <c r="A16" s="336"/>
      <c r="B16" s="341">
        <v>44784</v>
      </c>
      <c r="C16" s="342" t="s">
        <v>213</v>
      </c>
      <c r="D16" s="344">
        <v>45516400</v>
      </c>
      <c r="E16" s="344">
        <v>44840000</v>
      </c>
      <c r="F16" s="346">
        <v>0.98513942227416929</v>
      </c>
    </row>
    <row r="17" spans="1:6" ht="20.25" customHeight="1" x14ac:dyDescent="0.15">
      <c r="A17" s="337"/>
      <c r="B17" s="341"/>
      <c r="C17" s="343"/>
      <c r="D17" s="345"/>
      <c r="E17" s="345"/>
      <c r="F17" s="346"/>
    </row>
    <row r="18" spans="1:6" ht="20.25" customHeight="1" x14ac:dyDescent="0.15">
      <c r="A18" s="354" t="s">
        <v>30</v>
      </c>
      <c r="B18" s="221" t="s">
        <v>31</v>
      </c>
      <c r="C18" s="221" t="s">
        <v>128</v>
      </c>
      <c r="D18" s="356" t="s">
        <v>32</v>
      </c>
      <c r="E18" s="356"/>
      <c r="F18" s="357"/>
    </row>
    <row r="19" spans="1:6" ht="20.25" customHeight="1" x14ac:dyDescent="0.15">
      <c r="A19" s="355"/>
      <c r="B19" s="7" t="s">
        <v>190</v>
      </c>
      <c r="C19" s="7" t="s">
        <v>214</v>
      </c>
      <c r="D19" s="358" t="s">
        <v>191</v>
      </c>
      <c r="E19" s="359"/>
      <c r="F19" s="360"/>
    </row>
    <row r="20" spans="1:6" ht="20.25" customHeight="1" x14ac:dyDescent="0.15">
      <c r="A20" s="213" t="s">
        <v>212</v>
      </c>
      <c r="B20" s="347" t="s">
        <v>142</v>
      </c>
      <c r="C20" s="348"/>
      <c r="D20" s="349"/>
      <c r="E20" s="349"/>
      <c r="F20" s="350"/>
    </row>
    <row r="21" spans="1:6" ht="20.25" customHeight="1" x14ac:dyDescent="0.15">
      <c r="A21" s="213" t="s">
        <v>38</v>
      </c>
      <c r="B21" s="351" t="s">
        <v>144</v>
      </c>
      <c r="C21" s="349"/>
      <c r="D21" s="349"/>
      <c r="E21" s="349"/>
      <c r="F21" s="350"/>
    </row>
    <row r="22" spans="1:6" ht="20.25" customHeight="1" thickBot="1" x14ac:dyDescent="0.2">
      <c r="A22" s="214" t="s">
        <v>33</v>
      </c>
      <c r="B22" s="352"/>
      <c r="C22" s="352"/>
      <c r="D22" s="352"/>
      <c r="E22" s="352"/>
      <c r="F22" s="353"/>
    </row>
    <row r="23" spans="1:6" ht="20.25" customHeight="1" thickTop="1" x14ac:dyDescent="0.15">
      <c r="A23" s="212" t="s">
        <v>26</v>
      </c>
      <c r="B23" s="332" t="s">
        <v>139</v>
      </c>
      <c r="C23" s="333"/>
      <c r="D23" s="333"/>
      <c r="E23" s="333"/>
      <c r="F23" s="334"/>
    </row>
    <row r="24" spans="1:6" ht="20.25" customHeight="1" x14ac:dyDescent="0.15">
      <c r="A24" s="335" t="s">
        <v>34</v>
      </c>
      <c r="B24" s="338" t="s">
        <v>27</v>
      </c>
      <c r="C24" s="339" t="s">
        <v>207</v>
      </c>
      <c r="D24" s="219" t="s">
        <v>35</v>
      </c>
      <c r="E24" s="219" t="s">
        <v>28</v>
      </c>
      <c r="F24" s="220" t="s">
        <v>88</v>
      </c>
    </row>
    <row r="25" spans="1:6" ht="20.25" customHeight="1" x14ac:dyDescent="0.15">
      <c r="A25" s="336"/>
      <c r="B25" s="338"/>
      <c r="C25" s="340"/>
      <c r="D25" s="219" t="s">
        <v>36</v>
      </c>
      <c r="E25" s="219" t="s">
        <v>29</v>
      </c>
      <c r="F25" s="220" t="s">
        <v>37</v>
      </c>
    </row>
    <row r="26" spans="1:6" ht="20.25" customHeight="1" x14ac:dyDescent="0.15">
      <c r="A26" s="336"/>
      <c r="B26" s="341">
        <v>44784</v>
      </c>
      <c r="C26" s="342" t="s">
        <v>215</v>
      </c>
      <c r="D26" s="344">
        <v>82392100</v>
      </c>
      <c r="E26" s="344">
        <v>72295180</v>
      </c>
      <c r="F26" s="346">
        <v>0.87745281404406494</v>
      </c>
    </row>
    <row r="27" spans="1:6" ht="20.25" customHeight="1" x14ac:dyDescent="0.15">
      <c r="A27" s="337"/>
      <c r="B27" s="341"/>
      <c r="C27" s="343"/>
      <c r="D27" s="345"/>
      <c r="E27" s="345"/>
      <c r="F27" s="346"/>
    </row>
    <row r="28" spans="1:6" ht="20.25" customHeight="1" x14ac:dyDescent="0.15">
      <c r="A28" s="354" t="s">
        <v>30</v>
      </c>
      <c r="B28" s="221" t="s">
        <v>31</v>
      </c>
      <c r="C28" s="221" t="s">
        <v>210</v>
      </c>
      <c r="D28" s="356" t="s">
        <v>32</v>
      </c>
      <c r="E28" s="356"/>
      <c r="F28" s="357"/>
    </row>
    <row r="29" spans="1:6" ht="20.25" customHeight="1" x14ac:dyDescent="0.15">
      <c r="A29" s="355"/>
      <c r="B29" s="7" t="s">
        <v>199</v>
      </c>
      <c r="C29" s="7" t="s">
        <v>216</v>
      </c>
      <c r="D29" s="358" t="s">
        <v>201</v>
      </c>
      <c r="E29" s="359"/>
      <c r="F29" s="360"/>
    </row>
    <row r="30" spans="1:6" ht="20.25" customHeight="1" x14ac:dyDescent="0.15">
      <c r="A30" s="213" t="s">
        <v>212</v>
      </c>
      <c r="B30" s="347" t="s">
        <v>217</v>
      </c>
      <c r="C30" s="348"/>
      <c r="D30" s="349"/>
      <c r="E30" s="349"/>
      <c r="F30" s="350"/>
    </row>
    <row r="31" spans="1:6" ht="20.25" customHeight="1" x14ac:dyDescent="0.15">
      <c r="A31" s="213" t="s">
        <v>38</v>
      </c>
      <c r="B31" s="351" t="s">
        <v>198</v>
      </c>
      <c r="C31" s="349"/>
      <c r="D31" s="349"/>
      <c r="E31" s="349"/>
      <c r="F31" s="350"/>
    </row>
    <row r="32" spans="1:6" ht="20.25" customHeight="1" thickBot="1" x14ac:dyDescent="0.2">
      <c r="A32" s="214" t="s">
        <v>33</v>
      </c>
      <c r="B32" s="352"/>
      <c r="C32" s="352"/>
      <c r="D32" s="352"/>
      <c r="E32" s="352"/>
      <c r="F32" s="353"/>
    </row>
    <row r="33" spans="1:6" ht="20.25" customHeight="1" thickTop="1" x14ac:dyDescent="0.15">
      <c r="A33" s="212" t="s">
        <v>26</v>
      </c>
      <c r="B33" s="332" t="s">
        <v>202</v>
      </c>
      <c r="C33" s="333"/>
      <c r="D33" s="333"/>
      <c r="E33" s="333"/>
      <c r="F33" s="334"/>
    </row>
    <row r="34" spans="1:6" ht="20.25" customHeight="1" x14ac:dyDescent="0.15">
      <c r="A34" s="335" t="s">
        <v>34</v>
      </c>
      <c r="B34" s="338" t="s">
        <v>27</v>
      </c>
      <c r="C34" s="339" t="s">
        <v>207</v>
      </c>
      <c r="D34" s="219" t="s">
        <v>35</v>
      </c>
      <c r="E34" s="219" t="s">
        <v>28</v>
      </c>
      <c r="F34" s="220" t="s">
        <v>88</v>
      </c>
    </row>
    <row r="35" spans="1:6" ht="20.25" customHeight="1" x14ac:dyDescent="0.15">
      <c r="A35" s="336"/>
      <c r="B35" s="338"/>
      <c r="C35" s="340"/>
      <c r="D35" s="219" t="s">
        <v>36</v>
      </c>
      <c r="E35" s="219" t="s">
        <v>29</v>
      </c>
      <c r="F35" s="220" t="s">
        <v>37</v>
      </c>
    </row>
    <row r="36" spans="1:6" ht="20.25" customHeight="1" x14ac:dyDescent="0.15">
      <c r="A36" s="336"/>
      <c r="B36" s="341">
        <v>44796</v>
      </c>
      <c r="C36" s="342" t="s">
        <v>218</v>
      </c>
      <c r="D36" s="344">
        <v>88467575</v>
      </c>
      <c r="E36" s="344">
        <v>77653470</v>
      </c>
      <c r="F36" s="346">
        <v>0.87776193707129424</v>
      </c>
    </row>
    <row r="37" spans="1:6" ht="20.25" customHeight="1" x14ac:dyDescent="0.15">
      <c r="A37" s="337"/>
      <c r="B37" s="341"/>
      <c r="C37" s="343"/>
      <c r="D37" s="345"/>
      <c r="E37" s="345"/>
      <c r="F37" s="346"/>
    </row>
    <row r="38" spans="1:6" ht="20.25" customHeight="1" x14ac:dyDescent="0.15">
      <c r="A38" s="354" t="s">
        <v>30</v>
      </c>
      <c r="B38" s="221" t="s">
        <v>31</v>
      </c>
      <c r="C38" s="221" t="s">
        <v>128</v>
      </c>
      <c r="D38" s="356" t="s">
        <v>32</v>
      </c>
      <c r="E38" s="356"/>
      <c r="F38" s="357"/>
    </row>
    <row r="39" spans="1:6" ht="20.25" customHeight="1" x14ac:dyDescent="0.15">
      <c r="A39" s="355"/>
      <c r="B39" s="7" t="s">
        <v>205</v>
      </c>
      <c r="C39" s="7" t="s">
        <v>219</v>
      </c>
      <c r="D39" s="358" t="s">
        <v>206</v>
      </c>
      <c r="E39" s="359"/>
      <c r="F39" s="360"/>
    </row>
    <row r="40" spans="1:6" ht="20.25" customHeight="1" x14ac:dyDescent="0.15">
      <c r="A40" s="213" t="s">
        <v>212</v>
      </c>
      <c r="B40" s="347" t="s">
        <v>220</v>
      </c>
      <c r="C40" s="348"/>
      <c r="D40" s="349"/>
      <c r="E40" s="349"/>
      <c r="F40" s="350"/>
    </row>
    <row r="41" spans="1:6" ht="20.25" customHeight="1" x14ac:dyDescent="0.15">
      <c r="A41" s="213" t="s">
        <v>38</v>
      </c>
      <c r="B41" s="351" t="s">
        <v>143</v>
      </c>
      <c r="C41" s="349"/>
      <c r="D41" s="349"/>
      <c r="E41" s="349"/>
      <c r="F41" s="350"/>
    </row>
    <row r="42" spans="1:6" ht="20.25" customHeight="1" thickBot="1" x14ac:dyDescent="0.2">
      <c r="A42" s="214" t="s">
        <v>33</v>
      </c>
      <c r="B42" s="352"/>
      <c r="C42" s="352"/>
      <c r="D42" s="352"/>
      <c r="E42" s="352"/>
      <c r="F42" s="353"/>
    </row>
    <row r="43" spans="1:6" ht="20.25" customHeight="1" thickTop="1" x14ac:dyDescent="0.15">
      <c r="A43" s="212" t="s">
        <v>26</v>
      </c>
      <c r="B43" s="361" t="s">
        <v>327</v>
      </c>
      <c r="C43" s="362"/>
      <c r="D43" s="362"/>
      <c r="E43" s="362"/>
      <c r="F43" s="363"/>
    </row>
    <row r="44" spans="1:6" ht="20.25" customHeight="1" x14ac:dyDescent="0.15">
      <c r="A44" s="335" t="s">
        <v>34</v>
      </c>
      <c r="B44" s="338" t="s">
        <v>27</v>
      </c>
      <c r="C44" s="339" t="s">
        <v>74</v>
      </c>
      <c r="D44" s="245" t="s">
        <v>35</v>
      </c>
      <c r="E44" s="245" t="s">
        <v>28</v>
      </c>
      <c r="F44" s="246" t="s">
        <v>88</v>
      </c>
    </row>
    <row r="45" spans="1:6" ht="20.25" customHeight="1" x14ac:dyDescent="0.15">
      <c r="A45" s="336"/>
      <c r="B45" s="338"/>
      <c r="C45" s="340"/>
      <c r="D45" s="245" t="s">
        <v>36</v>
      </c>
      <c r="E45" s="245" t="s">
        <v>29</v>
      </c>
      <c r="F45" s="246" t="s">
        <v>37</v>
      </c>
    </row>
    <row r="46" spans="1:6" ht="20.25" customHeight="1" x14ac:dyDescent="0.15">
      <c r="A46" s="336"/>
      <c r="B46" s="341" t="s">
        <v>332</v>
      </c>
      <c r="C46" s="342" t="s">
        <v>333</v>
      </c>
      <c r="D46" s="344">
        <v>5000000</v>
      </c>
      <c r="E46" s="344">
        <v>4500000</v>
      </c>
      <c r="F46" s="346">
        <v>0.9</v>
      </c>
    </row>
    <row r="47" spans="1:6" ht="20.25" customHeight="1" x14ac:dyDescent="0.15">
      <c r="A47" s="337"/>
      <c r="B47" s="341"/>
      <c r="C47" s="343"/>
      <c r="D47" s="345"/>
      <c r="E47" s="345"/>
      <c r="F47" s="346"/>
    </row>
    <row r="48" spans="1:6" ht="20.25" customHeight="1" x14ac:dyDescent="0.15">
      <c r="A48" s="354" t="s">
        <v>30</v>
      </c>
      <c r="B48" s="247" t="s">
        <v>31</v>
      </c>
      <c r="C48" s="247" t="s">
        <v>128</v>
      </c>
      <c r="D48" s="356" t="s">
        <v>32</v>
      </c>
      <c r="E48" s="356"/>
      <c r="F48" s="357"/>
    </row>
    <row r="49" spans="1:6" ht="20.25" customHeight="1" x14ac:dyDescent="0.15">
      <c r="A49" s="355"/>
      <c r="B49" s="88" t="s">
        <v>334</v>
      </c>
      <c r="C49" s="7" t="s">
        <v>355</v>
      </c>
      <c r="D49" s="358" t="s">
        <v>335</v>
      </c>
      <c r="E49" s="359"/>
      <c r="F49" s="360"/>
    </row>
    <row r="50" spans="1:6" ht="20.25" customHeight="1" x14ac:dyDescent="0.15">
      <c r="A50" s="213" t="s">
        <v>212</v>
      </c>
      <c r="B50" s="347" t="s">
        <v>326</v>
      </c>
      <c r="C50" s="348"/>
      <c r="D50" s="349"/>
      <c r="E50" s="349"/>
      <c r="F50" s="350"/>
    </row>
    <row r="51" spans="1:6" ht="20.25" customHeight="1" x14ac:dyDescent="0.15">
      <c r="A51" s="213" t="s">
        <v>38</v>
      </c>
      <c r="B51" s="351" t="s">
        <v>336</v>
      </c>
      <c r="C51" s="349"/>
      <c r="D51" s="349"/>
      <c r="E51" s="349"/>
      <c r="F51" s="350"/>
    </row>
    <row r="52" spans="1:6" ht="20.25" customHeight="1" thickBot="1" x14ac:dyDescent="0.2">
      <c r="A52" s="214" t="s">
        <v>33</v>
      </c>
      <c r="B52" s="352"/>
      <c r="C52" s="352"/>
      <c r="D52" s="352"/>
      <c r="E52" s="352"/>
      <c r="F52" s="353"/>
    </row>
    <row r="53" spans="1:6" ht="20.25" customHeight="1" thickTop="1" x14ac:dyDescent="0.15">
      <c r="A53" s="212" t="s">
        <v>26</v>
      </c>
      <c r="B53" s="332" t="s">
        <v>328</v>
      </c>
      <c r="C53" s="333"/>
      <c r="D53" s="333"/>
      <c r="E53" s="333"/>
      <c r="F53" s="334"/>
    </row>
    <row r="54" spans="1:6" ht="20.25" customHeight="1" x14ac:dyDescent="0.15">
      <c r="A54" s="335" t="s">
        <v>34</v>
      </c>
      <c r="B54" s="338" t="s">
        <v>27</v>
      </c>
      <c r="C54" s="339" t="s">
        <v>74</v>
      </c>
      <c r="D54" s="245" t="s">
        <v>35</v>
      </c>
      <c r="E54" s="245" t="s">
        <v>28</v>
      </c>
      <c r="F54" s="246" t="s">
        <v>88</v>
      </c>
    </row>
    <row r="55" spans="1:6" ht="20.25" customHeight="1" x14ac:dyDescent="0.15">
      <c r="A55" s="336"/>
      <c r="B55" s="338"/>
      <c r="C55" s="340"/>
      <c r="D55" s="245" t="s">
        <v>36</v>
      </c>
      <c r="E55" s="245" t="s">
        <v>29</v>
      </c>
      <c r="F55" s="246" t="s">
        <v>37</v>
      </c>
    </row>
    <row r="56" spans="1:6" ht="20.25" customHeight="1" x14ac:dyDescent="0.15">
      <c r="A56" s="336"/>
      <c r="B56" s="341" t="s">
        <v>337</v>
      </c>
      <c r="C56" s="342" t="s">
        <v>338</v>
      </c>
      <c r="D56" s="344">
        <v>1402500</v>
      </c>
      <c r="E56" s="344">
        <v>1332300</v>
      </c>
      <c r="F56" s="346">
        <v>0.94994652406417113</v>
      </c>
    </row>
    <row r="57" spans="1:6" ht="20.25" customHeight="1" x14ac:dyDescent="0.15">
      <c r="A57" s="337"/>
      <c r="B57" s="341"/>
      <c r="C57" s="343"/>
      <c r="D57" s="345"/>
      <c r="E57" s="345"/>
      <c r="F57" s="346"/>
    </row>
    <row r="58" spans="1:6" ht="20.25" customHeight="1" x14ac:dyDescent="0.15">
      <c r="A58" s="354" t="s">
        <v>30</v>
      </c>
      <c r="B58" s="247" t="s">
        <v>31</v>
      </c>
      <c r="C58" s="247" t="s">
        <v>128</v>
      </c>
      <c r="D58" s="356" t="s">
        <v>32</v>
      </c>
      <c r="E58" s="356"/>
      <c r="F58" s="357"/>
    </row>
    <row r="59" spans="1:6" ht="20.25" customHeight="1" x14ac:dyDescent="0.15">
      <c r="A59" s="355"/>
      <c r="B59" s="88" t="s">
        <v>339</v>
      </c>
      <c r="C59" s="7" t="s">
        <v>354</v>
      </c>
      <c r="D59" s="358" t="s">
        <v>340</v>
      </c>
      <c r="E59" s="359"/>
      <c r="F59" s="360"/>
    </row>
    <row r="60" spans="1:6" ht="20.25" customHeight="1" x14ac:dyDescent="0.15">
      <c r="A60" s="213" t="s">
        <v>212</v>
      </c>
      <c r="B60" s="347" t="s">
        <v>326</v>
      </c>
      <c r="C60" s="348"/>
      <c r="D60" s="349"/>
      <c r="E60" s="349"/>
      <c r="F60" s="350"/>
    </row>
    <row r="61" spans="1:6" ht="20.25" customHeight="1" x14ac:dyDescent="0.15">
      <c r="A61" s="213" t="s">
        <v>38</v>
      </c>
      <c r="B61" s="351" t="s">
        <v>336</v>
      </c>
      <c r="C61" s="349"/>
      <c r="D61" s="349"/>
      <c r="E61" s="349"/>
      <c r="F61" s="350"/>
    </row>
    <row r="62" spans="1:6" ht="20.25" customHeight="1" thickBot="1" x14ac:dyDescent="0.2">
      <c r="A62" s="214" t="s">
        <v>33</v>
      </c>
      <c r="B62" s="352"/>
      <c r="C62" s="352"/>
      <c r="D62" s="352"/>
      <c r="E62" s="352"/>
      <c r="F62" s="353"/>
    </row>
    <row r="63" spans="1:6" ht="20.25" customHeight="1" thickTop="1" x14ac:dyDescent="0.15">
      <c r="A63" s="212" t="s">
        <v>26</v>
      </c>
      <c r="B63" s="332" t="s">
        <v>329</v>
      </c>
      <c r="C63" s="333"/>
      <c r="D63" s="333"/>
      <c r="E63" s="333"/>
      <c r="F63" s="334"/>
    </row>
    <row r="64" spans="1:6" ht="20.25" customHeight="1" x14ac:dyDescent="0.15">
      <c r="A64" s="335" t="s">
        <v>34</v>
      </c>
      <c r="B64" s="338" t="s">
        <v>27</v>
      </c>
      <c r="C64" s="339" t="s">
        <v>74</v>
      </c>
      <c r="D64" s="245" t="s">
        <v>35</v>
      </c>
      <c r="E64" s="245" t="s">
        <v>28</v>
      </c>
      <c r="F64" s="246" t="s">
        <v>88</v>
      </c>
    </row>
    <row r="65" spans="1:6" ht="20.25" customHeight="1" x14ac:dyDescent="0.15">
      <c r="A65" s="336"/>
      <c r="B65" s="338"/>
      <c r="C65" s="340"/>
      <c r="D65" s="245" t="s">
        <v>36</v>
      </c>
      <c r="E65" s="245" t="s">
        <v>29</v>
      </c>
      <c r="F65" s="246" t="s">
        <v>37</v>
      </c>
    </row>
    <row r="66" spans="1:6" ht="20.25" customHeight="1" x14ac:dyDescent="0.15">
      <c r="A66" s="336"/>
      <c r="B66" s="341" t="s">
        <v>341</v>
      </c>
      <c r="C66" s="342" t="s">
        <v>342</v>
      </c>
      <c r="D66" s="344">
        <v>1672000</v>
      </c>
      <c r="E66" s="344">
        <v>1552500</v>
      </c>
      <c r="F66" s="346">
        <v>0.92852870813397126</v>
      </c>
    </row>
    <row r="67" spans="1:6" ht="20.25" customHeight="1" x14ac:dyDescent="0.15">
      <c r="A67" s="337"/>
      <c r="B67" s="341"/>
      <c r="C67" s="343"/>
      <c r="D67" s="345"/>
      <c r="E67" s="345"/>
      <c r="F67" s="346"/>
    </row>
    <row r="68" spans="1:6" ht="20.25" customHeight="1" x14ac:dyDescent="0.15">
      <c r="A68" s="354" t="s">
        <v>30</v>
      </c>
      <c r="B68" s="247" t="s">
        <v>31</v>
      </c>
      <c r="C68" s="247" t="s">
        <v>128</v>
      </c>
      <c r="D68" s="356" t="s">
        <v>32</v>
      </c>
      <c r="E68" s="356"/>
      <c r="F68" s="357"/>
    </row>
    <row r="69" spans="1:6" ht="20.25" customHeight="1" x14ac:dyDescent="0.15">
      <c r="A69" s="355"/>
      <c r="B69" s="88" t="s">
        <v>343</v>
      </c>
      <c r="C69" s="7" t="s">
        <v>356</v>
      </c>
      <c r="D69" s="358" t="s">
        <v>344</v>
      </c>
      <c r="E69" s="359"/>
      <c r="F69" s="360"/>
    </row>
    <row r="70" spans="1:6" ht="20.25" customHeight="1" x14ac:dyDescent="0.15">
      <c r="A70" s="213" t="s">
        <v>212</v>
      </c>
      <c r="B70" s="347" t="s">
        <v>326</v>
      </c>
      <c r="C70" s="348"/>
      <c r="D70" s="349"/>
      <c r="E70" s="349"/>
      <c r="F70" s="350"/>
    </row>
    <row r="71" spans="1:6" ht="20.25" customHeight="1" x14ac:dyDescent="0.15">
      <c r="A71" s="213" t="s">
        <v>38</v>
      </c>
      <c r="B71" s="351" t="s">
        <v>336</v>
      </c>
      <c r="C71" s="349"/>
      <c r="D71" s="349"/>
      <c r="E71" s="349"/>
      <c r="F71" s="350"/>
    </row>
    <row r="72" spans="1:6" ht="20.25" customHeight="1" thickBot="1" x14ac:dyDescent="0.2">
      <c r="A72" s="214" t="s">
        <v>33</v>
      </c>
      <c r="B72" s="352"/>
      <c r="C72" s="352"/>
      <c r="D72" s="352"/>
      <c r="E72" s="352"/>
      <c r="F72" s="353"/>
    </row>
    <row r="73" spans="1:6" ht="20.25" customHeight="1" thickTop="1" x14ac:dyDescent="0.15">
      <c r="A73" s="212" t="s">
        <v>26</v>
      </c>
      <c r="B73" s="332" t="s">
        <v>330</v>
      </c>
      <c r="C73" s="333"/>
      <c r="D73" s="333"/>
      <c r="E73" s="333"/>
      <c r="F73" s="334"/>
    </row>
    <row r="74" spans="1:6" ht="20.25" customHeight="1" x14ac:dyDescent="0.15">
      <c r="A74" s="335" t="s">
        <v>34</v>
      </c>
      <c r="B74" s="338" t="s">
        <v>27</v>
      </c>
      <c r="C74" s="339" t="s">
        <v>74</v>
      </c>
      <c r="D74" s="245" t="s">
        <v>35</v>
      </c>
      <c r="E74" s="245" t="s">
        <v>28</v>
      </c>
      <c r="F74" s="246" t="s">
        <v>88</v>
      </c>
    </row>
    <row r="75" spans="1:6" ht="20.25" customHeight="1" x14ac:dyDescent="0.15">
      <c r="A75" s="336"/>
      <c r="B75" s="338"/>
      <c r="C75" s="340"/>
      <c r="D75" s="245" t="s">
        <v>36</v>
      </c>
      <c r="E75" s="245" t="s">
        <v>29</v>
      </c>
      <c r="F75" s="246" t="s">
        <v>37</v>
      </c>
    </row>
    <row r="76" spans="1:6" ht="20.25" customHeight="1" x14ac:dyDescent="0.15">
      <c r="A76" s="336"/>
      <c r="B76" s="341" t="s">
        <v>346</v>
      </c>
      <c r="C76" s="342" t="s">
        <v>345</v>
      </c>
      <c r="D76" s="344">
        <v>3960000</v>
      </c>
      <c r="E76" s="344">
        <v>3630000</v>
      </c>
      <c r="F76" s="346">
        <v>0.91666666666666663</v>
      </c>
    </row>
    <row r="77" spans="1:6" ht="20.25" customHeight="1" x14ac:dyDescent="0.15">
      <c r="A77" s="337"/>
      <c r="B77" s="341"/>
      <c r="C77" s="343"/>
      <c r="D77" s="345"/>
      <c r="E77" s="345"/>
      <c r="F77" s="346"/>
    </row>
    <row r="78" spans="1:6" ht="20.25" customHeight="1" x14ac:dyDescent="0.15">
      <c r="A78" s="354" t="s">
        <v>30</v>
      </c>
      <c r="B78" s="247" t="s">
        <v>31</v>
      </c>
      <c r="C78" s="247" t="s">
        <v>128</v>
      </c>
      <c r="D78" s="356" t="s">
        <v>32</v>
      </c>
      <c r="E78" s="356"/>
      <c r="F78" s="357"/>
    </row>
    <row r="79" spans="1:6" ht="20.25" customHeight="1" x14ac:dyDescent="0.15">
      <c r="A79" s="355"/>
      <c r="B79" s="88" t="s">
        <v>347</v>
      </c>
      <c r="C79" s="7" t="s">
        <v>357</v>
      </c>
      <c r="D79" s="358" t="s">
        <v>348</v>
      </c>
      <c r="E79" s="359"/>
      <c r="F79" s="360"/>
    </row>
    <row r="80" spans="1:6" ht="20.25" customHeight="1" x14ac:dyDescent="0.15">
      <c r="A80" s="213" t="s">
        <v>212</v>
      </c>
      <c r="B80" s="347" t="s">
        <v>326</v>
      </c>
      <c r="C80" s="348"/>
      <c r="D80" s="349"/>
      <c r="E80" s="349"/>
      <c r="F80" s="350"/>
    </row>
    <row r="81" spans="1:6" ht="20.25" customHeight="1" x14ac:dyDescent="0.15">
      <c r="A81" s="213" t="s">
        <v>38</v>
      </c>
      <c r="B81" s="351" t="s">
        <v>349</v>
      </c>
      <c r="C81" s="349"/>
      <c r="D81" s="349"/>
      <c r="E81" s="349"/>
      <c r="F81" s="350"/>
    </row>
    <row r="82" spans="1:6" ht="20.25" customHeight="1" thickBot="1" x14ac:dyDescent="0.2">
      <c r="A82" s="214" t="s">
        <v>33</v>
      </c>
      <c r="B82" s="352"/>
      <c r="C82" s="352"/>
      <c r="D82" s="352"/>
      <c r="E82" s="352"/>
      <c r="F82" s="353"/>
    </row>
    <row r="83" spans="1:6" ht="20.25" customHeight="1" thickTop="1" x14ac:dyDescent="0.15">
      <c r="A83" s="212" t="s">
        <v>26</v>
      </c>
      <c r="B83" s="332" t="s">
        <v>331</v>
      </c>
      <c r="C83" s="333"/>
      <c r="D83" s="333"/>
      <c r="E83" s="333"/>
      <c r="F83" s="334"/>
    </row>
    <row r="84" spans="1:6" ht="20.25" customHeight="1" x14ac:dyDescent="0.15">
      <c r="A84" s="335" t="s">
        <v>34</v>
      </c>
      <c r="B84" s="338" t="s">
        <v>27</v>
      </c>
      <c r="C84" s="339" t="s">
        <v>74</v>
      </c>
      <c r="D84" s="245" t="s">
        <v>35</v>
      </c>
      <c r="E84" s="245" t="s">
        <v>28</v>
      </c>
      <c r="F84" s="246" t="s">
        <v>88</v>
      </c>
    </row>
    <row r="85" spans="1:6" ht="20.25" customHeight="1" x14ac:dyDescent="0.15">
      <c r="A85" s="336"/>
      <c r="B85" s="338"/>
      <c r="C85" s="340"/>
      <c r="D85" s="245" t="s">
        <v>36</v>
      </c>
      <c r="E85" s="245" t="s">
        <v>29</v>
      </c>
      <c r="F85" s="246" t="s">
        <v>37</v>
      </c>
    </row>
    <row r="86" spans="1:6" ht="20.25" customHeight="1" x14ac:dyDescent="0.15">
      <c r="A86" s="336"/>
      <c r="B86" s="341" t="s">
        <v>333</v>
      </c>
      <c r="C86" s="342" t="s">
        <v>350</v>
      </c>
      <c r="D86" s="344">
        <v>3000000</v>
      </c>
      <c r="E86" s="344">
        <v>2850000</v>
      </c>
      <c r="F86" s="346">
        <v>0.95</v>
      </c>
    </row>
    <row r="87" spans="1:6" ht="20.25" customHeight="1" x14ac:dyDescent="0.15">
      <c r="A87" s="337"/>
      <c r="B87" s="341"/>
      <c r="C87" s="343"/>
      <c r="D87" s="345"/>
      <c r="E87" s="345"/>
      <c r="F87" s="346"/>
    </row>
    <row r="88" spans="1:6" ht="20.25" customHeight="1" x14ac:dyDescent="0.15">
      <c r="A88" s="354" t="s">
        <v>30</v>
      </c>
      <c r="B88" s="247" t="s">
        <v>31</v>
      </c>
      <c r="C88" s="247" t="s">
        <v>128</v>
      </c>
      <c r="D88" s="356" t="s">
        <v>32</v>
      </c>
      <c r="E88" s="356"/>
      <c r="F88" s="357"/>
    </row>
    <row r="89" spans="1:6" ht="20.25" customHeight="1" x14ac:dyDescent="0.15">
      <c r="A89" s="355"/>
      <c r="B89" s="88" t="s">
        <v>351</v>
      </c>
      <c r="C89" s="7" t="s">
        <v>353</v>
      </c>
      <c r="D89" s="358" t="s">
        <v>352</v>
      </c>
      <c r="E89" s="359"/>
      <c r="F89" s="360"/>
    </row>
    <row r="90" spans="1:6" ht="20.25" customHeight="1" x14ac:dyDescent="0.15">
      <c r="A90" s="213" t="s">
        <v>212</v>
      </c>
      <c r="B90" s="347" t="s">
        <v>326</v>
      </c>
      <c r="C90" s="348"/>
      <c r="D90" s="349"/>
      <c r="E90" s="349"/>
      <c r="F90" s="350"/>
    </row>
    <row r="91" spans="1:6" ht="20.25" customHeight="1" x14ac:dyDescent="0.15">
      <c r="A91" s="213" t="s">
        <v>38</v>
      </c>
      <c r="B91" s="351" t="s">
        <v>336</v>
      </c>
      <c r="C91" s="349"/>
      <c r="D91" s="349"/>
      <c r="E91" s="349"/>
      <c r="F91" s="350"/>
    </row>
    <row r="92" spans="1:6" ht="20.25" customHeight="1" thickBot="1" x14ac:dyDescent="0.2">
      <c r="A92" s="214" t="s">
        <v>33</v>
      </c>
      <c r="B92" s="352"/>
      <c r="C92" s="352"/>
      <c r="D92" s="352"/>
      <c r="E92" s="352"/>
      <c r="F92" s="353"/>
    </row>
    <row r="93" spans="1:6" ht="20.25" customHeight="1" thickTop="1" x14ac:dyDescent="0.15"/>
  </sheetData>
  <mergeCells count="135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D66:D67"/>
    <mergeCell ref="E66:E67"/>
    <mergeCell ref="F66:F67"/>
    <mergeCell ref="A68:A69"/>
    <mergeCell ref="D68:F68"/>
    <mergeCell ref="D69:F69"/>
    <mergeCell ref="A64:A67"/>
    <mergeCell ref="B64:B65"/>
    <mergeCell ref="C64:C65"/>
    <mergeCell ref="B66:B67"/>
    <mergeCell ref="C66:C67"/>
    <mergeCell ref="B63:F63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B60:F60"/>
    <mergeCell ref="D59:F59"/>
    <mergeCell ref="B61:F61"/>
    <mergeCell ref="B62:F62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1:F21"/>
    <mergeCell ref="B24:B25"/>
    <mergeCell ref="C24:C25"/>
    <mergeCell ref="D19:F19"/>
    <mergeCell ref="B22:F22"/>
    <mergeCell ref="B23:F23"/>
    <mergeCell ref="D16:D17"/>
    <mergeCell ref="E16:E17"/>
    <mergeCell ref="F16:F17"/>
    <mergeCell ref="B40:F40"/>
    <mergeCell ref="B41:F41"/>
    <mergeCell ref="B42:F42"/>
    <mergeCell ref="A8:A9"/>
    <mergeCell ref="D8:F8"/>
    <mergeCell ref="D9:F9"/>
    <mergeCell ref="B10:F10"/>
    <mergeCell ref="B11:F11"/>
    <mergeCell ref="B12:F12"/>
    <mergeCell ref="B14:B15"/>
    <mergeCell ref="C14:C15"/>
    <mergeCell ref="A18:A19"/>
    <mergeCell ref="D18:F18"/>
    <mergeCell ref="A14:A17"/>
    <mergeCell ref="B16:B17"/>
    <mergeCell ref="C16:C17"/>
    <mergeCell ref="B13:F13"/>
    <mergeCell ref="A24:A27"/>
    <mergeCell ref="B26:B27"/>
    <mergeCell ref="C26:C27"/>
    <mergeCell ref="D26:D27"/>
    <mergeCell ref="E26:E27"/>
    <mergeCell ref="F26:F27"/>
    <mergeCell ref="B20:F20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2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2022-09-08T00:35:32Z</dcterms:modified>
</cp:coreProperties>
</file>