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8800" windowHeight="13590" tabRatio="907" activeTab="6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8" i="31" l="1"/>
  <c r="F8" i="31"/>
  <c r="H13" i="31"/>
  <c r="H12" i="31"/>
  <c r="H11" i="31"/>
  <c r="H10" i="31"/>
  <c r="H9" i="31"/>
  <c r="H6" i="31"/>
  <c r="H5" i="31"/>
  <c r="H4" i="31"/>
  <c r="F12" i="31" l="1"/>
  <c r="F13" i="31"/>
  <c r="F6" i="33" l="1"/>
  <c r="F5" i="31" l="1"/>
  <c r="F9" i="31"/>
  <c r="F10" i="31"/>
  <c r="F11" i="31"/>
  <c r="F4" i="3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<sst xmlns="http://schemas.openxmlformats.org/spreadsheetml/2006/main" count="272" uniqueCount="174">
  <si>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</si>
  <si>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</si>
  <si>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</si>
  <si>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</si>
  <si>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</si>
  <si>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</si>
  <si>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</si>
  <si>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</si>
  <si>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</si>
  <si>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</si>
  <si>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</si>
  <si>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</si>
  <si>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</si>
  <si>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</si>
  <si>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</si>
  <si>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</si>
  <si>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</si>
  <si>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</si>
  <si>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</si>
  <si>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</si>
  <si>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</si>
  <si>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</si>
  <si>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</si>
  <si>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</si>
  <si>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</si>
  <si>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</si>
  <si>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</si>
  <si>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</si>
  <si>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</si>
  <si>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</si>
  <si>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</si>
  <si>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</si>
  <si>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</si>
  <si>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</si>
  <si>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</si>
  <si>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</si>
  <si>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</si>
  <si>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</si>
  <si>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</si>
  <si>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</si>
  <si>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</si>
  <si>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</si>
  <si>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</si>
  <si>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</si>
  <si>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</si>
  <si>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</si>
  <si>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</si>
  <si>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</si>
  <si>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</si>
  <si>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</si>
  <si>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</si>
  <si>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</si>
  <si>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</si>
  <si>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</si>
  <si>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</si>
  <si>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</si>
  <si>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</si>
  <si>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</si>
  <si>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</si>
  <si>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</si>
  <si>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</si>
  <si>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</si>
  <si>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</si>
  <si>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</si>
  <si>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</si>
  <si>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</si>
  <si>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</si>
  <si>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</si>
  <si>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</si>
  <si>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</si>
  <si>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</si>
  <si>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</si>
  <si>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</si>
  <si>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</si>
  <si>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</si>
  <si>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</si>
  <si>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</si>
  <si>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</si>
  <si>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</si>
  <si>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</si>
  <si>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</si>
  <si>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</si>
  <si>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</si>
  <si>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</si>
  <si>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</si>
  <si>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</si>
  <si>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</si>
  <si>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</si>
  <si>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</si>
  <si>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</si>
  <si>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</si>
  <si>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-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</si>
  <si>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</si>
  <si>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</si>
  <si>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</si>
  <si>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</si>
  <si>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</si>
  <si>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</si>
  <si>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</si>
  <si>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</si>
  <si>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</si>
  <si>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</si>
  <si>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</si>
  <si>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</si>
  <si>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</si>
  <si>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</si>
  <si>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</si>
  <si>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</si>
  <si>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</si>
  <si>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</si>
  <si>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</si>
  <si>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</si>
  <si>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</si>
  <si>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</si>
  <si>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</si>
  <si>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</si>
  <si>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</si>
  <si>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</si>
  <si>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</si>
  <si>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</si>
  <si>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</si>
  <si>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</si>
  <si>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</si>
  <si>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</si>
  <si>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</si>
  <si>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</si>
  <si>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</si>
  <si>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2024. 업무용 사무기기(복합기) 임차 계약 건의</t>
    <phoneticPr fontId="6" type="noConversion"/>
  </si>
  <si>
    <t>2024. 정수기 계약 건의</t>
    <phoneticPr fontId="6" type="noConversion"/>
  </si>
  <si>
    <t>2024. 정수기,공기청정기 위탁관리 계약 건의</t>
    <phoneticPr fontId="6" type="noConversion"/>
  </si>
  <si>
    <t>2024. 인터넷망 사용 신청(3차)</t>
    <phoneticPr fontId="6" type="noConversion"/>
  </si>
  <si>
    <t>2024. 인터넷 전화 사용 신청(3차)</t>
    <phoneticPr fontId="6" type="noConversion"/>
  </si>
  <si>
    <t>2024. 무인경비시스템 위탁관리 계약 건의</t>
    <phoneticPr fontId="6" type="noConversion"/>
  </si>
  <si>
    <t>2024.문화놀이터 놀이시설 2종 임차</t>
    <phoneticPr fontId="6" type="noConversion"/>
  </si>
  <si>
    <t>2024.문화놀이터 게임기 7종 임차</t>
    <phoneticPr fontId="6" type="noConversion"/>
  </si>
  <si>
    <t>2024.환경미화 용역</t>
    <phoneticPr fontId="6" type="noConversion"/>
  </si>
  <si>
    <t>2024. 문화놀이터 컴퓨터 임차</t>
    <phoneticPr fontId="6" type="noConversion"/>
  </si>
  <si>
    <t>강남컴퓨터 병원</t>
    <phoneticPr fontId="6" type="noConversion"/>
  </si>
  <si>
    <t>2024.01.01</t>
    <phoneticPr fontId="6" type="noConversion"/>
  </si>
  <si>
    <t>2024.01.01</t>
    <phoneticPr fontId="6" type="noConversion"/>
  </si>
  <si>
    <t>2024.12.31</t>
    <phoneticPr fontId="6" type="noConversion"/>
  </si>
  <si>
    <t>2024.12.31</t>
    <phoneticPr fontId="6" type="noConversion"/>
  </si>
  <si>
    <t>가나안근로복지재단</t>
    <phoneticPr fontId="6" type="noConversion"/>
  </si>
  <si>
    <t>2023.12.28</t>
  </si>
  <si>
    <t>2023.12.20</t>
  </si>
  <si>
    <t>2023.12.27.</t>
  </si>
  <si>
    <t>2024. 업무용 사무기기(복합기) 임차 계약 건의</t>
    <phoneticPr fontId="6" type="noConversion"/>
  </si>
  <si>
    <t>2024. 정수기 위탁관리 계약 건의</t>
    <phoneticPr fontId="6" type="noConversion"/>
  </si>
  <si>
    <t>2024. 정수기, 공기청정기 위탁관리 계약 건의</t>
    <phoneticPr fontId="6" type="noConversion"/>
  </si>
  <si>
    <t>2024. 무인경비시스템 위탁관리 계약 건의</t>
    <phoneticPr fontId="6" type="noConversion"/>
  </si>
  <si>
    <t>2024. 문화놀이터 놀이시설 3종 임차</t>
    <phoneticPr fontId="6" type="noConversion"/>
  </si>
  <si>
    <t>2024. 문화놀이터 게임기 3종 임차</t>
    <phoneticPr fontId="6" type="noConversion"/>
  </si>
  <si>
    <t>2024. 환경미화 용역</t>
    <phoneticPr fontId="6" type="noConversion"/>
  </si>
  <si>
    <t>가나안근로복지공단</t>
    <phoneticPr fontId="6" type="noConversion"/>
  </si>
  <si>
    <t>2024. 문화놀이터 컴퓨터 임차</t>
    <phoneticPr fontId="6" type="noConversion"/>
  </si>
  <si>
    <t>강남컴퓨터병원</t>
    <phoneticPr fontId="6" type="noConversion"/>
  </si>
  <si>
    <t>2023.12.15</t>
    <phoneticPr fontId="6" type="noConversion"/>
  </si>
  <si>
    <t>2024. 인터넷 전화 사용 신청(3차)</t>
    <phoneticPr fontId="6" type="noConversion"/>
  </si>
  <si>
    <t>해당사항 없음</t>
  </si>
  <si>
    <t>양지동청소년문화의집</t>
    <phoneticPr fontId="6" type="noConversion"/>
  </si>
  <si>
    <t>소액 수의 계약</t>
    <phoneticPr fontId="6" type="noConversion"/>
  </si>
  <si>
    <t>3회</t>
    <phoneticPr fontId="6" type="noConversion"/>
  </si>
  <si>
    <t>5월</t>
    <phoneticPr fontId="6" type="noConversion"/>
  </si>
  <si>
    <t>2024.4.30</t>
    <phoneticPr fontId="6" type="noConversion"/>
  </si>
  <si>
    <t>2024.5.2</t>
    <phoneticPr fontId="6" type="noConversion"/>
  </si>
  <si>
    <t>2024.5.2</t>
    <phoneticPr fontId="6" type="noConversion"/>
  </si>
  <si>
    <t>4회</t>
    <phoneticPr fontId="6" type="noConversion"/>
  </si>
  <si>
    <t>3회</t>
    <phoneticPr fontId="6" type="noConversion"/>
  </si>
  <si>
    <t xml:space="preserve">청소년문화놀이터 등 환경개선 공사 </t>
    <phoneticPr fontId="6" type="noConversion"/>
  </si>
  <si>
    <t>2024.04.11</t>
    <phoneticPr fontId="6" type="noConversion"/>
  </si>
  <si>
    <t>2024.04.14.~2024.04.27</t>
    <phoneticPr fontId="6" type="noConversion"/>
  </si>
  <si>
    <t>주식회사 집텍</t>
    <phoneticPr fontId="6" type="noConversion"/>
  </si>
  <si>
    <t>염경학</t>
    <phoneticPr fontId="6" type="noConversion"/>
  </si>
  <si>
    <t>경기도 성남시 중원구 광명로342번길 2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</si>
</sst>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90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2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8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19" fillId="0" borderId="34" xfId="0" applyFon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49" xfId="0" applyNumberFormat="1" applyFont="1" applyFill="1" applyBorder="1" applyAlignment="1" applyProtection="1">
      <alignment horizontal="center" vertical="center"/>
    </xf>
    <xf numFmtId="49" fontId="22" fillId="2" borderId="49" xfId="0" applyNumberFormat="1" applyFont="1" applyFill="1" applyBorder="1" applyAlignment="1" applyProtection="1">
      <alignment horizontal="center" vertical="center" wrapText="1"/>
    </xf>
    <xf numFmtId="176" fontId="22" fillId="2" borderId="49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3" fontId="6" fillId="4" borderId="2" xfId="0" applyNumberFormat="1" applyFont="1" applyFill="1" applyBorder="1" applyAlignment="1">
      <alignment horizontal="center" vertical="center" wrapText="1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3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41" fontId="10" fillId="0" borderId="28" xfId="1" applyFont="1" applyFill="1" applyBorder="1" applyAlignment="1" applyProtection="1">
      <alignment horizontal="right" vertical="center"/>
    </xf>
    <xf numFmtId="183" fontId="6" fillId="4" borderId="28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  <xf numFmtId="0" fontId="19" fillId="0" borderId="34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/>
    </xf>
    <xf numFmtId="184" fontId="19" fillId="0" borderId="34" xfId="0" applyNumberFormat="1" applyFont="1" applyFill="1" applyBorder="1" applyAlignment="1">
      <alignment horizontal="center" vertical="center" shrinkToFit="1"/>
    </xf>
    <xf numFmtId="0" fontId="19" fillId="0" borderId="35" xfId="0" applyFont="1" applyFill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181" fontId="0" fillId="0" borderId="34" xfId="0" applyNumberFormat="1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41" fontId="0" fillId="0" borderId="34" xfId="1" applyFont="1" applyBorder="1" applyAlignment="1">
      <alignment horizontal="right" vertical="center"/>
    </xf>
    <xf numFmtId="38" fontId="0" fillId="0" borderId="34" xfId="4" applyNumberFormat="1" applyFont="1" applyBorder="1" applyAlignment="1">
      <alignment horizontal="right" vertical="center"/>
    </xf>
    <xf numFmtId="176" fontId="0" fillId="0" borderId="34" xfId="4" applyNumberFormat="1" applyFont="1" applyBorder="1" applyAlignment="1">
      <alignment horizontal="right" vertical="center"/>
    </xf>
    <xf numFmtId="0" fontId="0" fillId="0" borderId="34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/>
    </xf>
    <xf numFmtId="41" fontId="19" fillId="0" borderId="34" xfId="1" applyFont="1" applyFill="1" applyBorder="1" applyAlignment="1">
      <alignment horizontal="right" vertical="center" wrapText="1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horizontal="center" vertical="center"/>
    </xf>
    <xf numFmtId="41" fontId="22" fillId="0" borderId="28" xfId="1" applyFont="1" applyFill="1" applyBorder="1" applyAlignment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6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</cellXfs>
  <cellStyles count="4325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10" xfId="4324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Normal="100" workbookViewId="0">
      <selection activeCell="B5" sqref="B5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 x14ac:dyDescent="0.15">
      <c r="A1" s="141" t="s">
        <v>26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24.95" customHeight="1" thickBot="1" x14ac:dyDescent="0.2">
      <c r="A2" s="142" t="s">
        <v>38</v>
      </c>
      <c r="B2" s="142"/>
      <c r="C2" s="142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 x14ac:dyDescent="0.2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 x14ac:dyDescent="0.15">
      <c r="A4" s="17">
        <v>2024</v>
      </c>
      <c r="B4" s="18" t="s">
        <v>162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 x14ac:dyDescent="0.15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F29" sqref="F29"/>
    </sheetView>
  </sheetViews>
  <sheetFormatPr defaultRowHeight="13.5" x14ac:dyDescent="0.1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 x14ac:dyDescent="0.15">
      <c r="A1" s="144" t="s">
        <v>118</v>
      </c>
      <c r="B1" s="144"/>
      <c r="C1" s="144"/>
      <c r="D1" s="144"/>
      <c r="E1" s="144"/>
      <c r="F1" s="144"/>
      <c r="G1" s="144"/>
      <c r="H1" s="144"/>
      <c r="I1" s="144"/>
    </row>
    <row r="2" spans="1:9" ht="24.95" customHeight="1" x14ac:dyDescent="0.15">
      <c r="A2" s="183"/>
      <c r="B2" s="183"/>
      <c r="C2" s="1"/>
      <c r="D2" s="1"/>
      <c r="E2" s="1"/>
      <c r="F2" s="1"/>
      <c r="G2" s="1"/>
      <c r="H2" s="1"/>
      <c r="I2" s="87" t="s">
        <v>117</v>
      </c>
    </row>
    <row r="3" spans="1:9" ht="26.25" customHeight="1" x14ac:dyDescent="0.15">
      <c r="A3" s="188" t="s">
        <v>58</v>
      </c>
      <c r="B3" s="186" t="s">
        <v>59</v>
      </c>
      <c r="C3" s="186" t="s">
        <v>116</v>
      </c>
      <c r="D3" s="186" t="s">
        <v>115</v>
      </c>
      <c r="E3" s="184" t="s">
        <v>114</v>
      </c>
      <c r="F3" s="185"/>
      <c r="G3" s="184" t="s">
        <v>113</v>
      </c>
      <c r="H3" s="185"/>
      <c r="I3" s="186" t="s">
        <v>112</v>
      </c>
    </row>
    <row r="4" spans="1:9" ht="28.5" customHeight="1" x14ac:dyDescent="0.15">
      <c r="A4" s="189"/>
      <c r="B4" s="187"/>
      <c r="C4" s="187"/>
      <c r="D4" s="187"/>
      <c r="E4" s="86" t="s">
        <v>97</v>
      </c>
      <c r="F4" s="86" t="s">
        <v>111</v>
      </c>
      <c r="G4" s="86" t="s">
        <v>110</v>
      </c>
      <c r="H4" s="86" t="s">
        <v>109</v>
      </c>
      <c r="I4" s="187"/>
    </row>
    <row r="5" spans="1:9" ht="18.75" customHeight="1" x14ac:dyDescent="0.15">
      <c r="A5" s="35" t="s">
        <v>119</v>
      </c>
      <c r="B5" s="85" t="s">
        <v>108</v>
      </c>
      <c r="C5" s="84"/>
      <c r="D5" s="84"/>
      <c r="E5" s="84"/>
      <c r="F5" s="84"/>
      <c r="G5" s="84"/>
      <c r="H5" s="84"/>
      <c r="I5" s="8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B4" sqref="B4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 x14ac:dyDescent="0.2">
      <c r="A1" s="143" t="s">
        <v>39</v>
      </c>
      <c r="B1" s="143"/>
      <c r="C1" s="143"/>
      <c r="D1" s="143"/>
      <c r="E1" s="143"/>
      <c r="F1" s="143"/>
      <c r="G1" s="143"/>
      <c r="H1" s="143"/>
      <c r="I1" s="143"/>
    </row>
    <row r="2" spans="1:9" ht="24.95" customHeight="1" thickBot="1" x14ac:dyDescent="0.2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1.75" customHeight="1" thickTop="1" thickBot="1" x14ac:dyDescent="0.2">
      <c r="A3" s="133">
        <v>2024</v>
      </c>
      <c r="B3" s="119" t="s">
        <v>162</v>
      </c>
      <c r="C3" s="89" t="s">
        <v>158</v>
      </c>
      <c r="D3" s="120"/>
      <c r="E3" s="134"/>
      <c r="F3" s="121"/>
      <c r="G3" s="120"/>
      <c r="H3" s="120"/>
      <c r="I3" s="122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Normal="100" workbookViewId="0">
      <selection activeCell="C4" sqref="C4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 x14ac:dyDescent="0.2">
      <c r="A1" s="143" t="s">
        <v>47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4.95" customHeight="1" thickBot="1" x14ac:dyDescent="0.2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30.75" customHeight="1" thickTop="1" thickBot="1" x14ac:dyDescent="0.2">
      <c r="A3" s="123">
        <v>2024</v>
      </c>
      <c r="B3" s="124" t="s">
        <v>162</v>
      </c>
      <c r="C3" s="125" t="s">
        <v>37</v>
      </c>
      <c r="D3" s="126"/>
      <c r="E3" s="127"/>
      <c r="F3" s="128"/>
      <c r="G3" s="129"/>
      <c r="H3" s="129"/>
      <c r="I3" s="130"/>
      <c r="J3" s="127"/>
      <c r="K3" s="127"/>
      <c r="L3" s="131"/>
      <c r="M3" s="132"/>
    </row>
    <row r="4" spans="1:13" ht="13.5" customHeight="1" x14ac:dyDescent="0.15">
      <c r="C4" s="32"/>
      <c r="D4" s="32"/>
      <c r="E4" s="32"/>
      <c r="F4" s="32"/>
      <c r="G4" s="32"/>
      <c r="H4" s="32"/>
      <c r="I4" s="32"/>
      <c r="J4" s="32"/>
      <c r="K4" s="32"/>
    </row>
    <row r="5" spans="1:13" ht="13.5" customHeight="1" x14ac:dyDescent="0.15">
      <c r="C5" s="32"/>
      <c r="D5" s="32"/>
      <c r="E5" s="32"/>
      <c r="F5" s="32"/>
      <c r="G5" s="32"/>
      <c r="H5" s="32"/>
      <c r="I5" s="32"/>
      <c r="J5" s="32"/>
      <c r="K5" s="32"/>
    </row>
    <row r="6" spans="1:13" ht="13.5" customHeight="1" x14ac:dyDescent="0.15">
      <c r="C6" s="32"/>
      <c r="D6" s="32"/>
      <c r="E6" s="32"/>
      <c r="F6" s="32"/>
      <c r="G6" s="32"/>
      <c r="H6" s="32"/>
      <c r="I6" s="32"/>
      <c r="J6" s="32"/>
      <c r="K6" s="32"/>
    </row>
    <row r="7" spans="1:13" ht="13.5" customHeight="1" x14ac:dyDescent="0.15">
      <c r="C7" s="32"/>
      <c r="D7" s="32"/>
      <c r="E7" s="32"/>
      <c r="F7" s="32"/>
      <c r="G7" s="32"/>
      <c r="H7" s="32"/>
      <c r="I7" s="32"/>
      <c r="J7" s="32"/>
      <c r="K7" s="32"/>
    </row>
    <row r="8" spans="1:13" ht="13.5" customHeight="1" x14ac:dyDescent="0.15">
      <c r="C8" s="32"/>
      <c r="D8" s="32"/>
      <c r="E8" s="32"/>
      <c r="F8" s="32"/>
      <c r="G8" s="32"/>
      <c r="H8" s="32"/>
      <c r="I8" s="32"/>
      <c r="J8" s="32"/>
      <c r="K8" s="32"/>
    </row>
    <row r="9" spans="1:13" ht="13.5" customHeight="1" x14ac:dyDescent="0.15">
      <c r="C9" s="32"/>
      <c r="D9" s="32"/>
      <c r="E9" s="32"/>
      <c r="F9" s="32"/>
      <c r="G9" s="32"/>
      <c r="H9" s="32"/>
      <c r="I9" s="32"/>
      <c r="J9" s="32"/>
      <c r="K9" s="32"/>
    </row>
    <row r="10" spans="1:13" ht="13.5" customHeight="1" x14ac:dyDescent="0.15">
      <c r="C10" s="32"/>
      <c r="D10" s="32"/>
      <c r="E10" s="32"/>
      <c r="F10" s="32"/>
      <c r="G10" s="32"/>
      <c r="H10" s="32"/>
      <c r="I10" s="32"/>
      <c r="J10" s="32"/>
      <c r="K10" s="32"/>
    </row>
    <row r="11" spans="1:13" ht="13.5" customHeight="1" x14ac:dyDescent="0.15">
      <c r="C11" s="32"/>
      <c r="D11" s="32"/>
      <c r="E11" s="32"/>
      <c r="F11" s="32"/>
      <c r="G11" s="32"/>
      <c r="H11" s="32"/>
      <c r="I11" s="32"/>
      <c r="J11" s="32"/>
      <c r="K11" s="32"/>
    </row>
    <row r="12" spans="1:13" ht="13.5" customHeight="1" x14ac:dyDescent="0.15"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3.5" customHeight="1" x14ac:dyDescent="0.15">
      <c r="C13" s="32"/>
      <c r="D13" s="32"/>
      <c r="E13" s="32"/>
      <c r="F13" s="32"/>
      <c r="G13" s="32"/>
      <c r="H13" s="32"/>
      <c r="I13" s="32"/>
      <c r="J13" s="32"/>
      <c r="K13" s="32"/>
    </row>
    <row r="14" spans="1:13" ht="13.5" customHeight="1" x14ac:dyDescent="0.15">
      <c r="C14" s="32"/>
      <c r="D14" s="32"/>
      <c r="E14" s="32"/>
      <c r="F14" s="32"/>
      <c r="G14" s="32"/>
      <c r="H14" s="32"/>
      <c r="I14" s="32"/>
      <c r="J14" s="32"/>
      <c r="K14" s="32"/>
    </row>
    <row r="15" spans="1:13" ht="13.5" customHeight="1" x14ac:dyDescent="0.15">
      <c r="C15" s="32"/>
      <c r="D15" s="32"/>
      <c r="E15" s="32"/>
      <c r="F15" s="32"/>
      <c r="G15" s="32"/>
      <c r="H15" s="32"/>
      <c r="I15" s="32"/>
      <c r="J15" s="32"/>
      <c r="K15" s="32"/>
    </row>
    <row r="16" spans="1:13" ht="13.5" customHeight="1" x14ac:dyDescent="0.15">
      <c r="C16" s="32"/>
      <c r="D16" s="32"/>
      <c r="E16" s="32"/>
      <c r="F16" s="32"/>
      <c r="G16" s="32"/>
      <c r="H16" s="32"/>
      <c r="I16" s="32"/>
      <c r="J16" s="32"/>
      <c r="K16" s="32"/>
    </row>
    <row r="17" spans="3:11" ht="13.5" customHeight="1" x14ac:dyDescent="0.15">
      <c r="C17" s="32"/>
      <c r="D17" s="32"/>
      <c r="E17" s="32"/>
      <c r="F17" s="32"/>
      <c r="G17" s="32"/>
      <c r="H17" s="32"/>
      <c r="I17" s="32"/>
      <c r="J17" s="32"/>
      <c r="K17" s="32"/>
    </row>
    <row r="18" spans="3:11" ht="13.5" customHeight="1" x14ac:dyDescent="0.15">
      <c r="C18" s="32"/>
      <c r="D18" s="32"/>
      <c r="E18" s="32"/>
      <c r="F18" s="32"/>
      <c r="G18" s="32"/>
      <c r="H18" s="32"/>
      <c r="I18" s="32"/>
      <c r="J18" s="32"/>
      <c r="K18" s="32"/>
    </row>
    <row r="19" spans="3:11" ht="13.5" customHeight="1" x14ac:dyDescent="0.15">
      <c r="C19" s="32"/>
      <c r="D19" s="32"/>
      <c r="E19" s="32"/>
      <c r="F19" s="32"/>
      <c r="G19" s="32"/>
      <c r="H19" s="32"/>
      <c r="I19" s="32"/>
      <c r="J19" s="32"/>
      <c r="K19" s="32"/>
    </row>
  </sheetData>
  <mergeCells count="1">
    <mergeCell ref="A1:M1"/>
  </mergeCells>
  <phoneticPr fontId="6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26" sqref="E26"/>
    </sheetView>
  </sheetViews>
  <sheetFormatPr defaultRowHeight="13.5" x14ac:dyDescent="0.1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44" t="s">
        <v>56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4.95" customHeight="1" x14ac:dyDescent="0.15">
      <c r="A2" s="142" t="s">
        <v>38</v>
      </c>
      <c r="B2" s="142"/>
      <c r="C2" s="142"/>
      <c r="D2" s="1"/>
      <c r="E2" s="1"/>
      <c r="F2" s="10"/>
      <c r="G2" s="10"/>
      <c r="H2" s="10"/>
      <c r="I2" s="10"/>
      <c r="K2" s="88" t="s">
        <v>57</v>
      </c>
    </row>
    <row r="3" spans="1:11" ht="15.95" customHeight="1" x14ac:dyDescent="0.15">
      <c r="A3" s="33" t="s">
        <v>58</v>
      </c>
      <c r="B3" s="34" t="s">
        <v>59</v>
      </c>
      <c r="C3" s="34" t="s">
        <v>30</v>
      </c>
      <c r="D3" s="34" t="s">
        <v>60</v>
      </c>
      <c r="E3" s="34" t="s">
        <v>61</v>
      </c>
      <c r="F3" s="34" t="s">
        <v>62</v>
      </c>
      <c r="G3" s="34" t="s">
        <v>63</v>
      </c>
      <c r="H3" s="34" t="s">
        <v>64</v>
      </c>
      <c r="I3" s="34" t="s">
        <v>65</v>
      </c>
      <c r="J3" s="34" t="s">
        <v>66</v>
      </c>
      <c r="K3" s="34" t="s">
        <v>36</v>
      </c>
    </row>
    <row r="4" spans="1:11" ht="15.95" customHeight="1" x14ac:dyDescent="0.15">
      <c r="A4" s="35" t="s">
        <v>38</v>
      </c>
      <c r="B4" s="36" t="s">
        <v>37</v>
      </c>
      <c r="C4" s="37"/>
      <c r="D4" s="38"/>
      <c r="E4" s="39"/>
      <c r="F4" s="39"/>
      <c r="G4" s="40"/>
      <c r="H4" s="40"/>
      <c r="I4" s="37"/>
      <c r="J4" s="41"/>
      <c r="K4" s="42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E32" sqref="E32"/>
    </sheetView>
  </sheetViews>
  <sheetFormatPr defaultRowHeight="13.5" x14ac:dyDescent="0.1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44" t="s">
        <v>67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4.95" customHeight="1" x14ac:dyDescent="0.15">
      <c r="A2" s="142" t="s">
        <v>38</v>
      </c>
      <c r="B2" s="142"/>
      <c r="C2" s="142"/>
      <c r="D2" s="1"/>
      <c r="E2" s="1"/>
      <c r="F2" s="10"/>
      <c r="G2" s="10"/>
      <c r="H2" s="10"/>
      <c r="I2" s="10"/>
      <c r="J2" s="145" t="s">
        <v>68</v>
      </c>
      <c r="K2" s="145"/>
    </row>
    <row r="3" spans="1:11" ht="15.95" customHeight="1" x14ac:dyDescent="0.15">
      <c r="A3" s="33" t="s">
        <v>69</v>
      </c>
      <c r="B3" s="34" t="s">
        <v>70</v>
      </c>
      <c r="C3" s="34" t="s">
        <v>71</v>
      </c>
      <c r="D3" s="34" t="s">
        <v>72</v>
      </c>
      <c r="E3" s="34" t="s">
        <v>73</v>
      </c>
      <c r="F3" s="34" t="s">
        <v>74</v>
      </c>
      <c r="G3" s="34" t="s">
        <v>75</v>
      </c>
      <c r="H3" s="34" t="s">
        <v>76</v>
      </c>
      <c r="I3" s="34" t="s">
        <v>77</v>
      </c>
      <c r="J3" s="34" t="s">
        <v>78</v>
      </c>
      <c r="K3" s="34" t="s">
        <v>79</v>
      </c>
    </row>
    <row r="4" spans="1:11" ht="15.95" customHeight="1" x14ac:dyDescent="0.15">
      <c r="A4" s="35" t="s">
        <v>38</v>
      </c>
      <c r="B4" s="36" t="s">
        <v>37</v>
      </c>
      <c r="C4" s="37"/>
      <c r="D4" s="43"/>
      <c r="E4" s="44"/>
      <c r="F4" s="45"/>
      <c r="G4" s="46"/>
      <c r="H4" s="47"/>
      <c r="I4" s="47"/>
      <c r="J4" s="47"/>
      <c r="K4" s="48"/>
    </row>
    <row r="10" spans="1:11" ht="13.5" customHeight="1" x14ac:dyDescent="0.15">
      <c r="B10" s="49"/>
      <c r="C10" s="49"/>
      <c r="D10" s="49"/>
      <c r="E10" s="49"/>
      <c r="F10" s="49"/>
      <c r="G10" s="49"/>
      <c r="H10" s="49"/>
      <c r="I10" s="49"/>
      <c r="J10" s="49"/>
    </row>
    <row r="11" spans="1:11" ht="13.5" customHeight="1" x14ac:dyDescent="0.15">
      <c r="B11" s="49"/>
      <c r="C11" s="49"/>
      <c r="D11" s="49"/>
      <c r="E11" s="49"/>
      <c r="F11" s="49"/>
      <c r="G11" s="49"/>
      <c r="H11" s="49"/>
      <c r="I11" s="49"/>
      <c r="J11" s="49"/>
    </row>
    <row r="12" spans="1:11" ht="13.5" customHeight="1" x14ac:dyDescent="0.15">
      <c r="B12" s="49"/>
      <c r="C12" s="49"/>
      <c r="D12" s="49"/>
      <c r="E12" s="49"/>
      <c r="F12" s="49"/>
      <c r="G12" s="49"/>
      <c r="H12" s="49"/>
      <c r="I12" s="49"/>
      <c r="J12" s="49"/>
    </row>
    <row r="13" spans="1:11" ht="13.5" customHeight="1" x14ac:dyDescent="0.15"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13.5" customHeight="1" x14ac:dyDescent="0.15">
      <c r="B14" s="49"/>
      <c r="C14" s="49"/>
      <c r="D14" s="49"/>
      <c r="E14" s="49"/>
      <c r="F14" s="49"/>
      <c r="G14" s="49"/>
      <c r="H14" s="49"/>
      <c r="I14" s="49"/>
      <c r="J14" s="49"/>
    </row>
    <row r="15" spans="1:11" ht="13.5" customHeight="1" x14ac:dyDescent="0.15">
      <c r="B15" s="49"/>
      <c r="C15" s="49"/>
      <c r="D15" s="49"/>
      <c r="E15" s="49"/>
      <c r="F15" s="49"/>
      <c r="G15" s="49"/>
      <c r="H15" s="49"/>
      <c r="I15" s="49"/>
      <c r="J15" s="49"/>
    </row>
    <row r="16" spans="1:11" ht="13.5" customHeight="1" x14ac:dyDescent="0.15">
      <c r="B16" s="49"/>
      <c r="C16" s="49"/>
      <c r="D16" s="49"/>
      <c r="E16" s="49"/>
      <c r="F16" s="49"/>
      <c r="G16" s="49"/>
      <c r="H16" s="49"/>
      <c r="I16" s="49"/>
      <c r="J16" s="49"/>
    </row>
    <row r="17" spans="2:10" ht="13.5" customHeight="1" x14ac:dyDescent="0.15">
      <c r="B17" s="49"/>
      <c r="C17" s="49"/>
      <c r="D17" s="49"/>
      <c r="E17" s="49"/>
      <c r="F17" s="49"/>
      <c r="G17" s="49"/>
      <c r="H17" s="49"/>
      <c r="I17" s="49"/>
      <c r="J17" s="49"/>
    </row>
    <row r="18" spans="2:10" ht="13.5" customHeight="1" x14ac:dyDescent="0.15">
      <c r="B18" s="49"/>
      <c r="C18" s="49"/>
      <c r="D18" s="49"/>
      <c r="E18" s="49"/>
      <c r="F18" s="49"/>
      <c r="G18" s="49"/>
      <c r="H18" s="49"/>
      <c r="I18" s="49"/>
      <c r="J18" s="49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zoomScale="115" zoomScaleNormal="115" workbookViewId="0">
      <selection activeCell="G18" sqref="G18"/>
    </sheetView>
  </sheetViews>
  <sheetFormatPr defaultRowHeight="13.5" x14ac:dyDescent="0.1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 x14ac:dyDescent="0.15">
      <c r="A1" s="144" t="s">
        <v>80</v>
      </c>
      <c r="B1" s="144"/>
      <c r="C1" s="144"/>
      <c r="D1" s="144"/>
      <c r="E1" s="144"/>
      <c r="F1" s="144"/>
      <c r="G1" s="144"/>
      <c r="H1" s="144"/>
      <c r="I1" s="144"/>
      <c r="J1" s="91"/>
    </row>
    <row r="2" spans="1:10" ht="24.95" customHeight="1" x14ac:dyDescent="0.15">
      <c r="A2" s="50" t="s">
        <v>90</v>
      </c>
      <c r="B2" s="50"/>
      <c r="C2" s="50"/>
      <c r="D2" s="1"/>
      <c r="E2" s="1"/>
      <c r="F2" s="10"/>
      <c r="G2" s="10"/>
      <c r="H2" s="146" t="s">
        <v>57</v>
      </c>
      <c r="I2" s="146"/>
    </row>
    <row r="3" spans="1:10" s="51" customFormat="1" ht="24.95" customHeight="1" thickBot="1" x14ac:dyDescent="0.2">
      <c r="A3" s="93" t="s">
        <v>81</v>
      </c>
      <c r="B3" s="93" t="s">
        <v>82</v>
      </c>
      <c r="C3" s="93" t="s">
        <v>83</v>
      </c>
      <c r="D3" s="93" t="s">
        <v>84</v>
      </c>
      <c r="E3" s="93" t="s">
        <v>85</v>
      </c>
      <c r="F3" s="93" t="s">
        <v>86</v>
      </c>
      <c r="G3" s="94" t="s">
        <v>87</v>
      </c>
      <c r="H3" s="93" t="s">
        <v>88</v>
      </c>
      <c r="I3" s="93" t="s">
        <v>89</v>
      </c>
    </row>
    <row r="4" spans="1:10" s="51" customFormat="1" ht="18" customHeight="1" thickTop="1" x14ac:dyDescent="0.15">
      <c r="A4" s="101" t="s">
        <v>127</v>
      </c>
      <c r="B4" s="101" t="s">
        <v>142</v>
      </c>
      <c r="C4" s="137">
        <v>1560000</v>
      </c>
      <c r="D4" s="107" t="s">
        <v>156</v>
      </c>
      <c r="E4" s="107" t="s">
        <v>138</v>
      </c>
      <c r="F4" s="92" t="s">
        <v>140</v>
      </c>
      <c r="G4" s="108" t="s">
        <v>163</v>
      </c>
      <c r="H4" s="108" t="s">
        <v>164</v>
      </c>
      <c r="I4" s="103"/>
    </row>
    <row r="5" spans="1:10" ht="18" customHeight="1" x14ac:dyDescent="0.15">
      <c r="A5" s="105" t="s">
        <v>128</v>
      </c>
      <c r="B5" s="105" t="s">
        <v>120</v>
      </c>
      <c r="C5" s="138">
        <v>354000</v>
      </c>
      <c r="D5" s="105" t="s">
        <v>143</v>
      </c>
      <c r="E5" s="106" t="s">
        <v>139</v>
      </c>
      <c r="F5" s="92" t="s">
        <v>141</v>
      </c>
      <c r="G5" s="99" t="s">
        <v>163</v>
      </c>
      <c r="H5" s="99" t="s">
        <v>165</v>
      </c>
      <c r="I5" s="104"/>
    </row>
    <row r="6" spans="1:10" ht="18" customHeight="1" x14ac:dyDescent="0.15">
      <c r="A6" s="105" t="s">
        <v>129</v>
      </c>
      <c r="B6" s="105" t="s">
        <v>121</v>
      </c>
      <c r="C6" s="138">
        <v>3295660</v>
      </c>
      <c r="D6" s="105" t="s">
        <v>143</v>
      </c>
      <c r="E6" s="106" t="s">
        <v>139</v>
      </c>
      <c r="F6" s="92" t="s">
        <v>141</v>
      </c>
      <c r="G6" s="99" t="s">
        <v>163</v>
      </c>
      <c r="H6" s="99" t="s">
        <v>165</v>
      </c>
      <c r="I6" s="104"/>
    </row>
    <row r="7" spans="1:10" ht="18" customHeight="1" x14ac:dyDescent="0.15">
      <c r="A7" s="105" t="s">
        <v>130</v>
      </c>
      <c r="B7" s="105" t="s">
        <v>122</v>
      </c>
      <c r="C7" s="138">
        <v>5306400</v>
      </c>
      <c r="D7" s="105" t="s">
        <v>143</v>
      </c>
      <c r="E7" s="106" t="s">
        <v>139</v>
      </c>
      <c r="F7" s="92" t="s">
        <v>141</v>
      </c>
      <c r="G7" s="99" t="s">
        <v>163</v>
      </c>
      <c r="H7" s="99" t="s">
        <v>165</v>
      </c>
      <c r="I7" s="104"/>
    </row>
    <row r="8" spans="1:10" ht="18" customHeight="1" x14ac:dyDescent="0.15">
      <c r="A8" s="105" t="s">
        <v>131</v>
      </c>
      <c r="B8" s="105" t="s">
        <v>122</v>
      </c>
      <c r="C8" s="138">
        <v>2259000</v>
      </c>
      <c r="D8" s="105" t="s">
        <v>143</v>
      </c>
      <c r="E8" s="106" t="s">
        <v>139</v>
      </c>
      <c r="F8" s="92" t="s">
        <v>141</v>
      </c>
      <c r="G8" s="99" t="s">
        <v>163</v>
      </c>
      <c r="H8" s="99" t="s">
        <v>165</v>
      </c>
      <c r="I8" s="104"/>
    </row>
    <row r="9" spans="1:10" ht="18" customHeight="1" x14ac:dyDescent="0.15">
      <c r="A9" s="105" t="s">
        <v>132</v>
      </c>
      <c r="B9" s="105" t="s">
        <v>123</v>
      </c>
      <c r="C9" s="138">
        <v>2520000</v>
      </c>
      <c r="D9" s="105" t="s">
        <v>144</v>
      </c>
      <c r="E9" s="106" t="s">
        <v>139</v>
      </c>
      <c r="F9" s="92" t="s">
        <v>141</v>
      </c>
      <c r="G9" s="99" t="s">
        <v>163</v>
      </c>
      <c r="H9" s="99" t="s">
        <v>165</v>
      </c>
      <c r="I9" s="104"/>
    </row>
    <row r="10" spans="1:10" ht="18" customHeight="1" x14ac:dyDescent="0.15">
      <c r="A10" s="105" t="s">
        <v>133</v>
      </c>
      <c r="B10" s="105" t="s">
        <v>124</v>
      </c>
      <c r="C10" s="138">
        <v>14040000</v>
      </c>
      <c r="D10" s="105" t="s">
        <v>145</v>
      </c>
      <c r="E10" s="106" t="s">
        <v>139</v>
      </c>
      <c r="F10" s="92" t="s">
        <v>141</v>
      </c>
      <c r="G10" s="99" t="s">
        <v>163</v>
      </c>
      <c r="H10" s="99" t="s">
        <v>165</v>
      </c>
      <c r="I10" s="104"/>
    </row>
    <row r="11" spans="1:10" ht="18" customHeight="1" x14ac:dyDescent="0.15">
      <c r="A11" s="105" t="s">
        <v>134</v>
      </c>
      <c r="B11" s="105" t="s">
        <v>125</v>
      </c>
      <c r="C11" s="138">
        <v>20292000</v>
      </c>
      <c r="D11" s="105" t="s">
        <v>145</v>
      </c>
      <c r="E11" s="106" t="s">
        <v>139</v>
      </c>
      <c r="F11" s="92" t="s">
        <v>141</v>
      </c>
      <c r="G11" s="99" t="s">
        <v>163</v>
      </c>
      <c r="H11" s="99" t="s">
        <v>165</v>
      </c>
      <c r="I11" s="104"/>
    </row>
    <row r="12" spans="1:10" ht="16.5" customHeight="1" x14ac:dyDescent="0.15">
      <c r="A12" s="105" t="s">
        <v>135</v>
      </c>
      <c r="B12" s="105" t="s">
        <v>126</v>
      </c>
      <c r="C12" s="138">
        <v>11448000</v>
      </c>
      <c r="D12" s="105" t="s">
        <v>145</v>
      </c>
      <c r="E12" s="106" t="s">
        <v>139</v>
      </c>
      <c r="F12" s="92" t="s">
        <v>141</v>
      </c>
      <c r="G12" s="99" t="s">
        <v>163</v>
      </c>
      <c r="H12" s="99" t="s">
        <v>165</v>
      </c>
      <c r="I12" s="104"/>
    </row>
    <row r="13" spans="1:10" ht="17.25" customHeight="1" x14ac:dyDescent="0.15">
      <c r="A13" s="105" t="s">
        <v>136</v>
      </c>
      <c r="B13" s="136" t="s">
        <v>137</v>
      </c>
      <c r="C13" s="139">
        <v>3168000</v>
      </c>
      <c r="D13" s="136" t="s">
        <v>143</v>
      </c>
      <c r="E13" s="106" t="s">
        <v>139</v>
      </c>
      <c r="F13" s="92" t="s">
        <v>141</v>
      </c>
      <c r="G13" s="99" t="s">
        <v>163</v>
      </c>
      <c r="H13" s="99" t="s">
        <v>165</v>
      </c>
      <c r="I13" s="135"/>
    </row>
    <row r="14" spans="1:10" x14ac:dyDescent="0.15">
      <c r="C14" s="140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tabSelected="1"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7" sqref="G7"/>
    </sheetView>
  </sheetViews>
  <sheetFormatPr defaultRowHeight="13.5" x14ac:dyDescent="0.15"/>
  <cols>
    <col min="1" max="1" width="15.88671875" style="54" customWidth="1"/>
    <col min="2" max="2" width="34.77734375" style="54" customWidth="1"/>
    <col min="3" max="3" width="16.33203125" style="54" customWidth="1"/>
    <col min="4" max="4" width="11.21875" style="54" customWidth="1"/>
    <col min="5" max="5" width="8.6640625" style="54" customWidth="1"/>
    <col min="6" max="6" width="9.5546875" style="54" customWidth="1"/>
    <col min="7" max="7" width="11.44140625" style="54" bestFit="1" customWidth="1"/>
    <col min="8" max="8" width="11.5546875" style="54" customWidth="1"/>
    <col min="9" max="10" width="9.88671875" style="53" customWidth="1"/>
    <col min="11" max="11" width="8.77734375" style="52" customWidth="1"/>
    <col min="12" max="22" width="6.88671875" style="52" customWidth="1"/>
    <col min="23" max="23" width="10.33203125" style="52" bestFit="1" customWidth="1"/>
    <col min="24" max="16384" width="8.88671875" style="52"/>
  </cols>
  <sheetData>
    <row r="1" spans="1:23" ht="24.95" customHeight="1" x14ac:dyDescent="0.15">
      <c r="A1" s="147" t="s">
        <v>100</v>
      </c>
      <c r="B1" s="147"/>
      <c r="C1" s="147"/>
      <c r="D1" s="147"/>
      <c r="E1" s="147"/>
      <c r="F1" s="147"/>
      <c r="G1" s="147"/>
      <c r="H1" s="147"/>
      <c r="I1" s="147"/>
      <c r="J1" s="90"/>
    </row>
    <row r="2" spans="1:23" ht="24.95" customHeight="1" x14ac:dyDescent="0.15">
      <c r="A2" s="148" t="s">
        <v>90</v>
      </c>
      <c r="B2" s="148"/>
      <c r="C2" s="56"/>
      <c r="D2" s="56"/>
      <c r="E2" s="56"/>
      <c r="F2" s="56"/>
      <c r="G2" s="56"/>
      <c r="H2" s="56"/>
      <c r="I2" s="55" t="s">
        <v>57</v>
      </c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5.95" customHeight="1" thickBot="1" x14ac:dyDescent="0.2">
      <c r="A3" s="95" t="s">
        <v>58</v>
      </c>
      <c r="B3" s="95" t="s">
        <v>99</v>
      </c>
      <c r="C3" s="95" t="s">
        <v>98</v>
      </c>
      <c r="D3" s="95" t="s">
        <v>97</v>
      </c>
      <c r="E3" s="95" t="s">
        <v>96</v>
      </c>
      <c r="F3" s="95" t="s">
        <v>95</v>
      </c>
      <c r="G3" s="95" t="s">
        <v>94</v>
      </c>
      <c r="H3" s="95" t="s">
        <v>93</v>
      </c>
      <c r="I3" s="95" t="s">
        <v>92</v>
      </c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5.95" customHeight="1" thickTop="1" x14ac:dyDescent="0.15">
      <c r="A4" s="109" t="s">
        <v>38</v>
      </c>
      <c r="B4" s="102" t="s">
        <v>146</v>
      </c>
      <c r="C4" s="102" t="s">
        <v>153</v>
      </c>
      <c r="D4" s="110">
        <v>1560000</v>
      </c>
      <c r="E4" s="111"/>
      <c r="F4" s="112">
        <f>D4/12</f>
        <v>130000</v>
      </c>
      <c r="G4" s="113"/>
      <c r="H4" s="114">
        <f>130000*3</f>
        <v>390000</v>
      </c>
      <c r="I4" s="115" t="s">
        <v>161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15.75" customHeight="1" x14ac:dyDescent="0.15">
      <c r="A5" s="96" t="s">
        <v>38</v>
      </c>
      <c r="B5" s="116" t="s">
        <v>147</v>
      </c>
      <c r="C5" s="117" t="s">
        <v>120</v>
      </c>
      <c r="D5" s="118">
        <v>354000</v>
      </c>
      <c r="E5" s="118"/>
      <c r="F5" s="98">
        <f>D5/12</f>
        <v>29500</v>
      </c>
      <c r="G5" s="118"/>
      <c r="H5" s="97">
        <f>29500*3</f>
        <v>88500</v>
      </c>
      <c r="I5" s="100" t="s">
        <v>161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5.75" customHeight="1" x14ac:dyDescent="0.15">
      <c r="A6" s="96" t="s">
        <v>38</v>
      </c>
      <c r="B6" s="116" t="s">
        <v>148</v>
      </c>
      <c r="C6" s="117" t="s">
        <v>121</v>
      </c>
      <c r="D6" s="118">
        <v>3295660</v>
      </c>
      <c r="E6" s="118"/>
      <c r="F6" s="98">
        <v>276050</v>
      </c>
      <c r="G6" s="118"/>
      <c r="H6" s="97">
        <f>276050*3</f>
        <v>828150</v>
      </c>
      <c r="I6" s="100" t="s">
        <v>161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15.75" customHeight="1" x14ac:dyDescent="0.15">
      <c r="A7" s="96" t="s">
        <v>38</v>
      </c>
      <c r="B7" s="116" t="s">
        <v>130</v>
      </c>
      <c r="C7" s="117" t="s">
        <v>122</v>
      </c>
      <c r="D7" s="118">
        <v>5306400</v>
      </c>
      <c r="E7" s="118"/>
      <c r="F7" s="98">
        <v>154400</v>
      </c>
      <c r="G7" s="118"/>
      <c r="H7" s="97">
        <v>304660</v>
      </c>
      <c r="I7" s="100" t="s">
        <v>161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15.75" customHeight="1" x14ac:dyDescent="0.15">
      <c r="A8" s="96" t="s">
        <v>38</v>
      </c>
      <c r="B8" s="116" t="s">
        <v>157</v>
      </c>
      <c r="C8" s="117" t="s">
        <v>122</v>
      </c>
      <c r="D8" s="118">
        <v>2259000</v>
      </c>
      <c r="E8" s="118"/>
      <c r="F8" s="98">
        <f>D8/12</f>
        <v>188250</v>
      </c>
      <c r="G8" s="118"/>
      <c r="H8" s="97">
        <f>F8*3</f>
        <v>564750</v>
      </c>
      <c r="I8" s="100" t="s">
        <v>161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ht="15.75" customHeight="1" x14ac:dyDescent="0.15">
      <c r="A9" s="96" t="s">
        <v>38</v>
      </c>
      <c r="B9" s="116" t="s">
        <v>149</v>
      </c>
      <c r="C9" s="117" t="s">
        <v>123</v>
      </c>
      <c r="D9" s="118">
        <v>2520000</v>
      </c>
      <c r="E9" s="118"/>
      <c r="F9" s="98">
        <f>D9/12</f>
        <v>210000</v>
      </c>
      <c r="G9" s="118"/>
      <c r="H9" s="97">
        <f>210000*4</f>
        <v>840000</v>
      </c>
      <c r="I9" s="100" t="s">
        <v>166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15.75" customHeight="1" x14ac:dyDescent="0.15">
      <c r="A10" s="96" t="s">
        <v>38</v>
      </c>
      <c r="B10" s="116" t="s">
        <v>150</v>
      </c>
      <c r="C10" s="117" t="s">
        <v>124</v>
      </c>
      <c r="D10" s="118">
        <v>14040000</v>
      </c>
      <c r="E10" s="118"/>
      <c r="F10" s="98">
        <f>D10/12</f>
        <v>1170000</v>
      </c>
      <c r="G10" s="118"/>
      <c r="H10" s="97">
        <f>1170000*3</f>
        <v>3510000</v>
      </c>
      <c r="I10" s="100" t="s">
        <v>161</v>
      </c>
    </row>
    <row r="11" spans="1:23" ht="15.75" customHeight="1" x14ac:dyDescent="0.15">
      <c r="A11" s="96" t="s">
        <v>38</v>
      </c>
      <c r="B11" s="116" t="s">
        <v>151</v>
      </c>
      <c r="C11" s="117" t="s">
        <v>125</v>
      </c>
      <c r="D11" s="118">
        <v>20292000</v>
      </c>
      <c r="E11" s="118"/>
      <c r="F11" s="98">
        <f>D11/12</f>
        <v>1691000</v>
      </c>
      <c r="G11" s="118"/>
      <c r="H11" s="97">
        <f>1691000*3</f>
        <v>5073000</v>
      </c>
      <c r="I11" s="100" t="s">
        <v>167</v>
      </c>
    </row>
    <row r="12" spans="1:23" ht="15.75" customHeight="1" x14ac:dyDescent="0.15">
      <c r="A12" s="96" t="s">
        <v>38</v>
      </c>
      <c r="B12" s="116" t="s">
        <v>152</v>
      </c>
      <c r="C12" s="117" t="s">
        <v>126</v>
      </c>
      <c r="D12" s="118">
        <v>11448000</v>
      </c>
      <c r="E12" s="118"/>
      <c r="F12" s="98">
        <f t="shared" ref="F12:F13" si="0">D12/12</f>
        <v>954000</v>
      </c>
      <c r="G12" s="118"/>
      <c r="H12" s="97">
        <f>954000*3</f>
        <v>2862000</v>
      </c>
      <c r="I12" s="100" t="s">
        <v>167</v>
      </c>
    </row>
    <row r="13" spans="1:23" x14ac:dyDescent="0.15">
      <c r="A13" s="96" t="s">
        <v>38</v>
      </c>
      <c r="B13" s="117" t="s">
        <v>154</v>
      </c>
      <c r="C13" s="117" t="s">
        <v>155</v>
      </c>
      <c r="D13" s="118">
        <v>3168000</v>
      </c>
      <c r="E13" s="118"/>
      <c r="F13" s="98">
        <f t="shared" si="0"/>
        <v>264000</v>
      </c>
      <c r="G13" s="118"/>
      <c r="H13" s="118">
        <f>264000*3</f>
        <v>792000</v>
      </c>
      <c r="I13" s="100" t="s">
        <v>167</v>
      </c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Normal="100" workbookViewId="0">
      <selection activeCell="E21" sqref="E2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 x14ac:dyDescent="0.15">
      <c r="A1" s="144" t="s">
        <v>101</v>
      </c>
      <c r="B1" s="144"/>
      <c r="C1" s="144"/>
      <c r="D1" s="144"/>
      <c r="E1" s="144"/>
    </row>
    <row r="2" spans="1:5" ht="24.95" customHeight="1" thickBot="1" x14ac:dyDescent="0.2">
      <c r="A2" s="9" t="s">
        <v>38</v>
      </c>
      <c r="B2" s="9"/>
      <c r="C2" s="1"/>
      <c r="D2" s="1"/>
      <c r="E2" s="57" t="s">
        <v>57</v>
      </c>
    </row>
    <row r="3" spans="1:5" ht="21.75" customHeight="1" thickTop="1" x14ac:dyDescent="0.15">
      <c r="A3" s="149" t="s">
        <v>102</v>
      </c>
      <c r="B3" s="58" t="s">
        <v>15</v>
      </c>
      <c r="C3" s="152" t="s">
        <v>158</v>
      </c>
      <c r="D3" s="153"/>
      <c r="E3" s="154"/>
    </row>
    <row r="4" spans="1:5" ht="21.75" customHeight="1" x14ac:dyDescent="0.15">
      <c r="A4" s="150"/>
      <c r="B4" s="59" t="s">
        <v>16</v>
      </c>
      <c r="C4" s="60"/>
      <c r="D4" s="61" t="s">
        <v>103</v>
      </c>
      <c r="E4" s="62"/>
    </row>
    <row r="5" spans="1:5" ht="21.75" customHeight="1" x14ac:dyDescent="0.15">
      <c r="A5" s="150"/>
      <c r="B5" s="59" t="s">
        <v>17</v>
      </c>
      <c r="C5" s="63"/>
      <c r="D5" s="61" t="s">
        <v>4</v>
      </c>
      <c r="E5" s="62"/>
    </row>
    <row r="6" spans="1:5" ht="21.75" customHeight="1" x14ac:dyDescent="0.15">
      <c r="A6" s="150"/>
      <c r="B6" s="59" t="s">
        <v>2</v>
      </c>
      <c r="C6" s="64"/>
      <c r="D6" s="61" t="s">
        <v>104</v>
      </c>
      <c r="E6" s="62"/>
    </row>
    <row r="7" spans="1:5" ht="21.75" customHeight="1" x14ac:dyDescent="0.15">
      <c r="A7" s="150"/>
      <c r="B7" s="59" t="s">
        <v>18</v>
      </c>
      <c r="C7" s="65"/>
      <c r="D7" s="61" t="s">
        <v>19</v>
      </c>
      <c r="E7" s="66"/>
    </row>
    <row r="8" spans="1:5" ht="21.75" customHeight="1" x14ac:dyDescent="0.15">
      <c r="A8" s="150"/>
      <c r="B8" s="59" t="s">
        <v>20</v>
      </c>
      <c r="C8" s="65"/>
      <c r="D8" s="61" t="s">
        <v>8</v>
      </c>
      <c r="E8" s="67"/>
    </row>
    <row r="9" spans="1:5" ht="21.75" customHeight="1" thickBot="1" x14ac:dyDescent="0.2">
      <c r="A9" s="151"/>
      <c r="B9" s="68" t="s">
        <v>21</v>
      </c>
      <c r="C9" s="69"/>
      <c r="D9" s="70" t="s">
        <v>22</v>
      </c>
      <c r="E9" s="71"/>
    </row>
    <row r="10" spans="1:5" ht="14.25" customHeight="1" thickTop="1" x14ac:dyDescent="0.15">
      <c r="A10" s="11"/>
      <c r="B10" s="11"/>
      <c r="C10" s="11"/>
      <c r="D10" s="11"/>
      <c r="E10" s="11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1" sqref="B11:F11"/>
    </sheetView>
  </sheetViews>
  <sheetFormatPr defaultRowHeight="13.5" x14ac:dyDescent="0.1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 x14ac:dyDescent="0.15">
      <c r="A1" s="144" t="s">
        <v>107</v>
      </c>
      <c r="B1" s="144"/>
      <c r="C1" s="144"/>
      <c r="D1" s="144"/>
      <c r="E1" s="144"/>
      <c r="F1" s="144"/>
    </row>
    <row r="2" spans="1:6" ht="24.95" customHeight="1" thickBot="1" x14ac:dyDescent="0.2">
      <c r="A2" s="9" t="s">
        <v>38</v>
      </c>
      <c r="B2" s="82"/>
      <c r="C2" s="81"/>
      <c r="D2" s="81"/>
      <c r="E2" s="1"/>
      <c r="F2" s="57" t="s">
        <v>57</v>
      </c>
    </row>
    <row r="3" spans="1:6" ht="25.5" customHeight="1" thickTop="1" x14ac:dyDescent="0.15">
      <c r="A3" s="80" t="s">
        <v>0</v>
      </c>
      <c r="B3" s="161" t="s">
        <v>168</v>
      </c>
      <c r="C3" s="162"/>
      <c r="D3" s="162"/>
      <c r="E3" s="162"/>
      <c r="F3" s="163"/>
    </row>
    <row r="4" spans="1:6" ht="25.5" customHeight="1" x14ac:dyDescent="0.15">
      <c r="A4" s="164" t="s">
        <v>1</v>
      </c>
      <c r="B4" s="167" t="s">
        <v>2</v>
      </c>
      <c r="C4" s="167" t="s">
        <v>13</v>
      </c>
      <c r="D4" s="76" t="s">
        <v>3</v>
      </c>
      <c r="E4" s="76" t="s">
        <v>4</v>
      </c>
      <c r="F4" s="79" t="s">
        <v>106</v>
      </c>
    </row>
    <row r="5" spans="1:6" ht="25.5" customHeight="1" x14ac:dyDescent="0.15">
      <c r="A5" s="165"/>
      <c r="B5" s="168"/>
      <c r="C5" s="168"/>
      <c r="D5" s="78" t="s">
        <v>5</v>
      </c>
      <c r="E5" s="78" t="s">
        <v>6</v>
      </c>
      <c r="F5" s="77" t="s">
        <v>7</v>
      </c>
    </row>
    <row r="6" spans="1:6" ht="25.5" customHeight="1" x14ac:dyDescent="0.15">
      <c r="A6" s="165"/>
      <c r="B6" s="169" t="s">
        <v>169</v>
      </c>
      <c r="C6" s="175" t="s">
        <v>170</v>
      </c>
      <c r="D6" s="171">
        <v>14500000</v>
      </c>
      <c r="E6" s="171">
        <v>13100000</v>
      </c>
      <c r="F6" s="173">
        <f>E6/D6</f>
        <v>0.90344827586206899</v>
      </c>
    </row>
    <row r="7" spans="1:6" ht="25.5" customHeight="1" x14ac:dyDescent="0.15">
      <c r="A7" s="166"/>
      <c r="B7" s="170"/>
      <c r="C7" s="176"/>
      <c r="D7" s="172"/>
      <c r="E7" s="172"/>
      <c r="F7" s="174"/>
    </row>
    <row r="8" spans="1:6" ht="25.5" customHeight="1" x14ac:dyDescent="0.15">
      <c r="A8" s="164" t="s">
        <v>8</v>
      </c>
      <c r="B8" s="76" t="s">
        <v>9</v>
      </c>
      <c r="C8" s="76" t="s">
        <v>105</v>
      </c>
      <c r="D8" s="177" t="s">
        <v>10</v>
      </c>
      <c r="E8" s="178"/>
      <c r="F8" s="179"/>
    </row>
    <row r="9" spans="1:6" ht="25.5" customHeight="1" x14ac:dyDescent="0.15">
      <c r="A9" s="166"/>
      <c r="B9" s="75" t="s">
        <v>171</v>
      </c>
      <c r="C9" s="74" t="s">
        <v>172</v>
      </c>
      <c r="D9" s="180" t="s">
        <v>173</v>
      </c>
      <c r="E9" s="181"/>
      <c r="F9" s="182"/>
    </row>
    <row r="10" spans="1:6" ht="25.5" customHeight="1" x14ac:dyDescent="0.15">
      <c r="A10" s="73" t="s">
        <v>14</v>
      </c>
      <c r="B10" s="155" t="s">
        <v>160</v>
      </c>
      <c r="C10" s="156"/>
      <c r="D10" s="156"/>
      <c r="E10" s="156"/>
      <c r="F10" s="157"/>
    </row>
    <row r="11" spans="1:6" ht="25.5" customHeight="1" x14ac:dyDescent="0.15">
      <c r="A11" s="73" t="s">
        <v>11</v>
      </c>
      <c r="B11" s="155" t="s">
        <v>159</v>
      </c>
      <c r="C11" s="156"/>
      <c r="D11" s="156"/>
      <c r="E11" s="156"/>
      <c r="F11" s="157"/>
    </row>
    <row r="12" spans="1:6" ht="25.5" customHeight="1" thickBot="1" x14ac:dyDescent="0.2">
      <c r="A12" s="72" t="s">
        <v>12</v>
      </c>
      <c r="B12" s="158" t="s">
        <v>91</v>
      </c>
      <c r="C12" s="159"/>
      <c r="D12" s="159"/>
      <c r="E12" s="159"/>
      <c r="F12" s="160"/>
    </row>
    <row r="13" spans="1:6" ht="15" customHeight="1" thickTop="1" x14ac:dyDescent="0.15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2024-05-13T07:11:02Z</dcterms:modified>
</cp:coreProperties>
</file>