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서현\2020\10.계약관련\계약현황공개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52511"/>
</workbook>
</file>

<file path=xl/calcChain.xml><?xml version="1.0" encoding="utf-8"?>
<calcChain xmlns="http://schemas.openxmlformats.org/spreadsheetml/2006/main">
  <c r="F16" i="9" l="1"/>
  <c r="C12" i="8"/>
  <c r="F6" i="9" l="1"/>
  <c r="C5" i="8" l="1"/>
  <c r="F5" i="6" l="1"/>
  <c r="F6" i="6"/>
  <c r="F7" i="6"/>
  <c r="F8" i="6"/>
  <c r="F9" i="6"/>
  <c r="F10" i="6"/>
  <c r="F14" i="6"/>
  <c r="F4" i="6"/>
  <c r="C14" i="5" l="1"/>
  <c r="C13" i="5"/>
  <c r="C11" i="5"/>
  <c r="C7" i="5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<sst xmlns="http://schemas.openxmlformats.org/spreadsheetml/2006/main" count="362" uniqueCount="214">
  <si>
    <t>계약방법</t>
    <phoneticPr fontId="4" type="noConversion"/>
  </si>
  <si>
    <t>비고</t>
    <phoneticPr fontId="4" type="noConversion"/>
  </si>
  <si>
    <t>입찰현황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</si>
  <si>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</si>
  <si>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</si>
  <si>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</si>
  <si>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</si>
  <si>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</si>
  <si>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</si>
  <si>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</si>
  <si>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</si>
  <si>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</si>
  <si>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</si>
  <si>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</si>
  <si>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</si>
  <si>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</si>
  <si>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</si>
  <si>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</si>
  <si>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</si>
  <si>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</si>
  <si>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예정가격</t>
    <phoneticPr fontId="4" type="noConversion"/>
  </si>
  <si>
    <t>계약현황공개</t>
    <phoneticPr fontId="4" type="noConversion"/>
  </si>
  <si>
    <t>수의계약현황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</si>
  <si>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</si>
  <si>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</si>
  <si>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</si>
  <si>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</si>
  <si>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</si>
  <si>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낙찰예정자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</si>
  <si>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</si>
  <si>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</si>
  <si>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</si>
  <si>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</si>
  <si>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</si>
  <si>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</si>
  <si>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</si>
  <si>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</si>
  <si>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</si>
  <si>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</si>
  <si>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</si>
  <si>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</si>
  <si>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</si>
  <si>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</si>
  <si>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</si>
  <si>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</si>
  <si>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</si>
  <si>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</si>
  <si>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</si>
  <si>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</si>
  <si>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</si>
  <si>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</si>
  <si>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</si>
  <si>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</si>
  <si>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</si>
  <si>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</si>
  <si>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</si>
  <si>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</si>
  <si>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</si>
  <si>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</si>
  <si>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</si>
  <si>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</si>
  <si>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</si>
  <si>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</si>
  <si>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</si>
  <si>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</si>
  <si>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</si>
  <si>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</si>
  <si>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</si>
  <si>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</si>
  <si>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</si>
  <si>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</si>
  <si>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</si>
  <si>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</si>
  <si>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</si>
  <si>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</si>
  <si>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</si>
  <si>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</si>
  <si>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</si>
  <si>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</si>
  <si>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</si>
  <si>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</si>
  <si>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</si>
  <si>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</si>
  <si>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</si>
  <si>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</si>
  <si>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</si>
  <si>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</si>
  <si>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</si>
  <si>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</si>
  <si>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</si>
  <si>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</si>
  <si>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</si>
  <si>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</si>
  <si>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</si>
  <si>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</si>
  <si>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</si>
  <si>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</si>
  <si>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</si>
  <si>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</si>
  <si>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</si>
  <si>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</si>
  <si>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도급액
(단위:천원)</t>
    <phoneticPr fontId="4" type="noConversion"/>
  </si>
  <si>
    <t>(연중)보안시스템 유지관리</t>
    <phoneticPr fontId="4" type="noConversion"/>
  </si>
  <si>
    <t>(연중)시설관리용역</t>
    <phoneticPr fontId="4" type="noConversion"/>
  </si>
  <si>
    <t>- 해당사항 없음 -</t>
    <phoneticPr fontId="4" type="noConversion"/>
  </si>
  <si>
    <t>- 해당사항 없음 -</t>
    <phoneticPr fontId="4" type="noConversion"/>
  </si>
  <si>
    <t>- 해당사항없음 -</t>
    <phoneticPr fontId="4" type="noConversion"/>
  </si>
  <si>
    <t>(연중)승강기 유지관리</t>
    <phoneticPr fontId="4" type="noConversion"/>
  </si>
  <si>
    <t>㈜에스원</t>
  </si>
  <si>
    <t>오티스엘리베이터</t>
    <phoneticPr fontId="27" type="noConversion"/>
  </si>
  <si>
    <t>코웨이㈜</t>
    <phoneticPr fontId="27" type="noConversion"/>
  </si>
  <si>
    <t>신도종합서비스</t>
    <phoneticPr fontId="27" type="noConversion"/>
  </si>
  <si>
    <t>(연중)방과후아카데미 위탁급식</t>
    <phoneticPr fontId="4" type="noConversion"/>
  </si>
  <si>
    <t>주식회사 사나푸드</t>
    <phoneticPr fontId="27" type="noConversion"/>
  </si>
  <si>
    <t>(연중)방과후아카데미 귀가차량</t>
    <phoneticPr fontId="4" type="noConversion"/>
  </si>
  <si>
    <t>㈜서울이라인</t>
    <phoneticPr fontId="27" type="noConversion"/>
  </si>
  <si>
    <t>(연중)업무용 사무기기(복합기) 임대</t>
    <phoneticPr fontId="4" type="noConversion"/>
  </si>
  <si>
    <t>(연중)위생설비 임대</t>
    <phoneticPr fontId="4" type="noConversion"/>
  </si>
  <si>
    <t>(연중)방과후아카데미 복합기 임대</t>
    <phoneticPr fontId="4" type="noConversion"/>
  </si>
  <si>
    <t>사회복지법인 미래재단</t>
    <phoneticPr fontId="27" type="noConversion"/>
  </si>
  <si>
    <t>㈜도솔방재</t>
  </si>
  <si>
    <t xml:space="preserve">(연중)소방안전관리 업무대행 </t>
    <phoneticPr fontId="4" type="noConversion"/>
  </si>
  <si>
    <t>(연중)인터넷망 사용신청(3차)</t>
    <phoneticPr fontId="4" type="noConversion"/>
  </si>
  <si>
    <t>(연중)인터넷 전화 사용신청(4차)</t>
    <phoneticPr fontId="4" type="noConversion"/>
  </si>
  <si>
    <t>케이티</t>
    <phoneticPr fontId="4" type="noConversion"/>
  </si>
  <si>
    <t>2020.01.01.</t>
  </si>
  <si>
    <t>2020.01.01.</t>
    <phoneticPr fontId="4" type="noConversion"/>
  </si>
  <si>
    <t>2020.12.31.</t>
  </si>
  <si>
    <t>2020.12.31.</t>
    <phoneticPr fontId="4" type="noConversion"/>
  </si>
  <si>
    <t>2019.12.20.</t>
    <phoneticPr fontId="4" type="noConversion"/>
  </si>
  <si>
    <t>2019.12.20.</t>
    <phoneticPr fontId="4" type="noConversion"/>
  </si>
  <si>
    <t>2019.12.27.</t>
    <phoneticPr fontId="4" type="noConversion"/>
  </si>
  <si>
    <t>2019.12.23.</t>
    <phoneticPr fontId="4" type="noConversion"/>
  </si>
  <si>
    <t>2019.12.26.</t>
    <phoneticPr fontId="4" type="noConversion"/>
  </si>
  <si>
    <t>2019.12.30.</t>
    <phoneticPr fontId="4" type="noConversion"/>
  </si>
  <si>
    <t>2019.12.23.</t>
    <phoneticPr fontId="4" type="noConversion"/>
  </si>
  <si>
    <t>분당서현청소년수련관</t>
  </si>
  <si>
    <t>분당서현청소년수련관</t>
    <phoneticPr fontId="4" type="noConversion"/>
  </si>
  <si>
    <t>(연중)인터넷망 사용신청(3차)</t>
  </si>
  <si>
    <t>(연중)인터넷 전화 사용신청(4차)</t>
  </si>
  <si>
    <t xml:space="preserve">(연중)소방안전관리 업무대행 </t>
  </si>
  <si>
    <t>(연중)보안시스템 유지관리</t>
  </si>
  <si>
    <t>(연중)승강기 유지관리</t>
  </si>
  <si>
    <t>(연중)위생설비 임대</t>
  </si>
  <si>
    <t>(연중)방과후아카데미 복합기 임대</t>
  </si>
  <si>
    <t>(연중)방과후아카데미 위탁급식</t>
  </si>
  <si>
    <t>(연중)시설관리용역</t>
  </si>
  <si>
    <t>(연중)방과후아카데미 귀가차량</t>
  </si>
  <si>
    <t>(연중)업무용 사무기기(복합기) 임대</t>
  </si>
  <si>
    <t>케이티</t>
  </si>
  <si>
    <t>오티스엘리베이터</t>
  </si>
  <si>
    <t>코웨이㈜</t>
  </si>
  <si>
    <t>신도종합서비스</t>
  </si>
  <si>
    <t>주식회사 사나푸드</t>
  </si>
  <si>
    <t>사회복지법인 미래재단</t>
  </si>
  <si>
    <t>㈜서울이라인</t>
  </si>
  <si>
    <t>2020년</t>
    <phoneticPr fontId="4" type="noConversion"/>
  </si>
  <si>
    <t>2020년</t>
    <phoneticPr fontId="4" type="noConversion"/>
  </si>
  <si>
    <t>휴관으로 급식 미제공</t>
    <phoneticPr fontId="4" type="noConversion"/>
  </si>
  <si>
    <t>해당없음</t>
    <phoneticPr fontId="4" type="noConversion"/>
  </si>
  <si>
    <t>미운영</t>
    <phoneticPr fontId="4" type="noConversion"/>
  </si>
  <si>
    <t>수의 1인 견적</t>
    <phoneticPr fontId="4" type="noConversion"/>
  </si>
  <si>
    <t>일반</t>
    <phoneticPr fontId="4" type="noConversion"/>
  </si>
  <si>
    <t>소액수의</t>
    <phoneticPr fontId="4" type="noConversion"/>
  </si>
  <si>
    <t>지방자치를 당사자로 하는 계약에 관한 법률 시행령 제25조1항에 의한 수의계약</t>
    <phoneticPr fontId="4" type="noConversion"/>
  </si>
  <si>
    <t>분당서현청소년수련관</t>
    <phoneticPr fontId="4" type="noConversion"/>
  </si>
  <si>
    <t>- 해당사항 없음-</t>
    <phoneticPr fontId="4" type="noConversion"/>
  </si>
  <si>
    <t>분당서현청소년수련관</t>
    <phoneticPr fontId="4" type="noConversion"/>
  </si>
  <si>
    <t>분당서현청소년수련관</t>
    <phoneticPr fontId="4" type="noConversion"/>
  </si>
  <si>
    <t>휴관으로 차량 미운행</t>
    <phoneticPr fontId="4" type="noConversion"/>
  </si>
  <si>
    <t>8월</t>
    <phoneticPr fontId="4" type="noConversion"/>
  </si>
  <si>
    <t>- 해당사항 없음-</t>
    <phoneticPr fontId="4" type="noConversion"/>
  </si>
  <si>
    <t>2020.08.03.</t>
    <phoneticPr fontId="4" type="noConversion"/>
  </si>
  <si>
    <t>2020.07.31.</t>
    <phoneticPr fontId="4" type="noConversion"/>
  </si>
  <si>
    <t>교육공동체 수내고등학교 심폐소생술 프로그램</t>
    <phoneticPr fontId="4" type="noConversion"/>
  </si>
  <si>
    <t>공연장 무대시설 보수 공사</t>
    <phoneticPr fontId="4" type="noConversion"/>
  </si>
  <si>
    <t>교육공동체 동광중학교 심폐소생술 프로그램</t>
    <phoneticPr fontId="4" type="noConversion"/>
  </si>
  <si>
    <t>냉난방기 설치 공사</t>
    <phoneticPr fontId="4" type="noConversion"/>
  </si>
  <si>
    <t>라이프가드코리아</t>
    <phoneticPr fontId="4" type="noConversion"/>
  </si>
  <si>
    <t>라이프가드코리아</t>
    <phoneticPr fontId="4" type="noConversion"/>
  </si>
  <si>
    <t>루시스스테이지</t>
    <phoneticPr fontId="4" type="noConversion"/>
  </si>
  <si>
    <t>대우공조</t>
    <phoneticPr fontId="4" type="noConversion"/>
  </si>
  <si>
    <t>2020.06.25.</t>
    <phoneticPr fontId="4" type="noConversion"/>
  </si>
  <si>
    <t>2020.06.30.</t>
    <phoneticPr fontId="4" type="noConversion"/>
  </si>
  <si>
    <t>2020.07.07.</t>
    <phoneticPr fontId="4" type="noConversion"/>
  </si>
  <si>
    <t>2020.07.03.</t>
    <phoneticPr fontId="4" type="noConversion"/>
  </si>
  <si>
    <t>2020.07.03.</t>
    <phoneticPr fontId="4" type="noConversion"/>
  </si>
  <si>
    <t>2020.07.03.</t>
    <phoneticPr fontId="4" type="noConversion"/>
  </si>
  <si>
    <t>2020.07.08.</t>
    <phoneticPr fontId="4" type="noConversion"/>
  </si>
  <si>
    <t>2020.07.09.</t>
    <phoneticPr fontId="4" type="noConversion"/>
  </si>
  <si>
    <t>2020.07.13.</t>
    <phoneticPr fontId="4" type="noConversion"/>
  </si>
  <si>
    <t>2020.07.17.</t>
    <phoneticPr fontId="4" type="noConversion"/>
  </si>
  <si>
    <t>2020.07.10.</t>
    <phoneticPr fontId="4" type="noConversion"/>
  </si>
  <si>
    <t>냉난방기 설치 공사</t>
    <phoneticPr fontId="4" type="noConversion"/>
  </si>
  <si>
    <t>2020.07.07.</t>
    <phoneticPr fontId="4" type="noConversion"/>
  </si>
  <si>
    <t>2020.07.10.</t>
    <phoneticPr fontId="4" type="noConversion"/>
  </si>
  <si>
    <t>경기도 성남시 수정구 남문로 111번길 8-1</t>
    <phoneticPr fontId="4" type="noConversion"/>
  </si>
  <si>
    <t>수련관 외벽 마감재 교체공사 감리 용역</t>
    <phoneticPr fontId="4" type="noConversion"/>
  </si>
  <si>
    <t>2020.07.08.~2020.07.10.</t>
    <phoneticPr fontId="4" type="noConversion"/>
  </si>
  <si>
    <t>2020.07.20.~2020.10.17.</t>
    <phoneticPr fontId="4" type="noConversion"/>
  </si>
  <si>
    <t>시기미도래</t>
    <phoneticPr fontId="4" type="noConversion"/>
  </si>
  <si>
    <t>건축사사무소 에이엠</t>
    <phoneticPr fontId="4" type="noConversion"/>
  </si>
  <si>
    <t>경기도 성남시 분당구 서현로170 b동 939호</t>
    <phoneticPr fontId="4" type="noConversion"/>
  </si>
  <si>
    <t>냉난방기 설치 공사</t>
    <phoneticPr fontId="4" type="noConversion"/>
  </si>
  <si>
    <t>수련관 외벽 마감재 교체공사 감리 용역</t>
    <phoneticPr fontId="4" type="noConversion"/>
  </si>
  <si>
    <t>2020.07.08.~07.10.</t>
    <phoneticPr fontId="4" type="noConversion"/>
  </si>
  <si>
    <t>대우공조</t>
    <phoneticPr fontId="4" type="noConversion"/>
  </si>
  <si>
    <t>김영연</t>
    <phoneticPr fontId="4" type="noConversion"/>
  </si>
  <si>
    <t>2020.07.20.</t>
    <phoneticPr fontId="4" type="noConversion"/>
  </si>
  <si>
    <t>2020.07.20.</t>
    <phoneticPr fontId="4" type="noConversion"/>
  </si>
  <si>
    <t>2020.07.20.~10.17.</t>
    <phoneticPr fontId="4" type="noConversion"/>
  </si>
  <si>
    <t>건축사사무소 에이엠</t>
    <phoneticPr fontId="4" type="noConversion"/>
  </si>
  <si>
    <t>김종훈</t>
    <phoneticPr fontId="4" type="noConversion"/>
  </si>
  <si>
    <t>2020.08.04.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</si>
</sst>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#,###,###"/>
  </numFmts>
  <fonts count="2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</cellStyleXfs>
  <cellXfs count="190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1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/>
    </xf>
    <xf numFmtId="179" fontId="20" fillId="3" borderId="13" xfId="0" applyNumberFormat="1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6" fillId="2" borderId="5" xfId="0" applyFont="1" applyFill="1" applyBorder="1" applyAlignment="1">
      <alignment horizontal="center" vertical="center" shrinkToFit="1"/>
    </xf>
    <xf numFmtId="9" fontId="17" fillId="0" borderId="5" xfId="0" applyNumberFormat="1" applyFont="1" applyBorder="1" applyAlignment="1">
      <alignment horizontal="center" vertical="center" shrinkToFit="1"/>
    </xf>
    <xf numFmtId="14" fontId="17" fillId="0" borderId="5" xfId="0" applyNumberFormat="1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6" fillId="2" borderId="10" xfId="0" applyFont="1" applyFill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3" fontId="17" fillId="0" borderId="5" xfId="0" applyNumberFormat="1" applyFont="1" applyBorder="1" applyAlignment="1">
      <alignment horizontal="right" vertical="center" shrinkToFit="1"/>
    </xf>
    <xf numFmtId="3" fontId="17" fillId="0" borderId="20" xfId="0" applyNumberFormat="1" applyFont="1" applyBorder="1" applyAlignment="1">
      <alignment horizontal="right" vertical="center" shrinkToFit="1"/>
    </xf>
    <xf numFmtId="0" fontId="17" fillId="0" borderId="20" xfId="0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41" fontId="20" fillId="0" borderId="30" xfId="1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176" fontId="3" fillId="0" borderId="0" xfId="1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center" vertical="center"/>
    </xf>
    <xf numFmtId="178" fontId="9" fillId="2" borderId="39" xfId="0" applyNumberFormat="1" applyFont="1" applyFill="1" applyBorder="1" applyAlignment="1" applyProtection="1">
      <alignment horizontal="center" vertical="center"/>
    </xf>
    <xf numFmtId="0" fontId="24" fillId="0" borderId="41" xfId="0" applyNumberFormat="1" applyFont="1" applyFill="1" applyBorder="1" applyAlignment="1" applyProtection="1">
      <alignment horizontal="center" vertical="center"/>
    </xf>
    <xf numFmtId="177" fontId="8" fillId="0" borderId="42" xfId="0" quotePrefix="1" applyNumberFormat="1" applyFont="1" applyBorder="1" applyAlignment="1">
      <alignment horizontal="center" vertical="center" shrinkToFit="1"/>
    </xf>
    <xf numFmtId="178" fontId="9" fillId="0" borderId="42" xfId="0" applyNumberFormat="1" applyFont="1" applyFill="1" applyBorder="1" applyAlignment="1" applyProtection="1">
      <alignment horizontal="center" vertical="center"/>
    </xf>
    <xf numFmtId="0" fontId="8" fillId="2" borderId="12" xfId="0" applyNumberFormat="1" applyFont="1" applyFill="1" applyBorder="1" applyAlignment="1" applyProtection="1">
      <alignment horizontal="center" vertical="center"/>
    </xf>
    <xf numFmtId="49" fontId="8" fillId="2" borderId="13" xfId="0" applyNumberFormat="1" applyFont="1" applyFill="1" applyBorder="1" applyAlignment="1" applyProtection="1">
      <alignment horizontal="center" vertical="center"/>
    </xf>
    <xf numFmtId="49" fontId="8" fillId="2" borderId="14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0" fillId="0" borderId="25" xfId="0" applyNumberFormat="1" applyFont="1" applyFill="1" applyBorder="1" applyAlignment="1" applyProtection="1">
      <alignment horizontal="center" vertical="center"/>
    </xf>
    <xf numFmtId="0" fontId="0" fillId="0" borderId="26" xfId="0" quotePrefix="1" applyNumberFormat="1" applyFont="1" applyFill="1" applyBorder="1" applyAlignment="1" applyProtection="1">
      <alignment horizontal="center" vertical="center"/>
    </xf>
    <xf numFmtId="0" fontId="0" fillId="0" borderId="26" xfId="0" applyNumberFormat="1" applyFont="1" applyFill="1" applyBorder="1" applyAlignment="1" applyProtection="1">
      <alignment horizontal="center" vertical="center"/>
    </xf>
    <xf numFmtId="0" fontId="0" fillId="0" borderId="26" xfId="0" quotePrefix="1" applyNumberFormat="1" applyFont="1" applyFill="1" applyBorder="1" applyAlignment="1" applyProtection="1">
      <alignment horizontal="left" vertical="center"/>
    </xf>
    <xf numFmtId="0" fontId="0" fillId="0" borderId="27" xfId="0" applyNumberFormat="1" applyFont="1" applyFill="1" applyBorder="1" applyAlignment="1" applyProtection="1">
      <alignment horizontal="center" vertical="center"/>
    </xf>
    <xf numFmtId="0" fontId="9" fillId="0" borderId="26" xfId="0" quotePrefix="1" applyNumberFormat="1" applyFont="1" applyFill="1" applyBorder="1" applyAlignment="1" applyProtection="1">
      <alignment horizontal="center" vertical="center"/>
    </xf>
    <xf numFmtId="0" fontId="0" fillId="0" borderId="29" xfId="0" applyNumberFormat="1" applyFont="1" applyFill="1" applyBorder="1" applyAlignment="1" applyProtection="1"/>
    <xf numFmtId="0" fontId="0" fillId="0" borderId="30" xfId="0" quotePrefix="1" applyNumberFormat="1" applyFont="1" applyFill="1" applyBorder="1" applyAlignment="1" applyProtection="1">
      <alignment horizontal="center" vertical="center"/>
    </xf>
    <xf numFmtId="0" fontId="0" fillId="0" borderId="30" xfId="0" applyNumberFormat="1" applyFont="1" applyFill="1" applyBorder="1" applyAlignment="1" applyProtection="1">
      <alignment horizontal="center" vertical="center"/>
    </xf>
    <xf numFmtId="0" fontId="0" fillId="0" borderId="30" xfId="0" quotePrefix="1" applyNumberFormat="1" applyFont="1" applyFill="1" applyBorder="1" applyAlignment="1" applyProtection="1">
      <alignment horizontal="left" vertical="center"/>
    </xf>
    <xf numFmtId="0" fontId="0" fillId="0" borderId="30" xfId="0" applyNumberFormat="1" applyFont="1" applyFill="1" applyBorder="1" applyAlignment="1" applyProtection="1">
      <alignment vertical="center"/>
    </xf>
    <xf numFmtId="0" fontId="0" fillId="0" borderId="30" xfId="0" applyNumberFormat="1" applyFont="1" applyFill="1" applyBorder="1" applyAlignment="1" applyProtection="1"/>
    <xf numFmtId="0" fontId="0" fillId="0" borderId="31" xfId="0" applyNumberFormat="1" applyFont="1" applyFill="1" applyBorder="1" applyAlignment="1" applyProtection="1"/>
    <xf numFmtId="0" fontId="9" fillId="0" borderId="30" xfId="0" quotePrefix="1" applyNumberFormat="1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0" fillId="0" borderId="30" xfId="0" quotePrefix="1" applyFont="1" applyFill="1" applyBorder="1" applyAlignment="1">
      <alignment horizontal="center" vertical="center"/>
    </xf>
    <xf numFmtId="41" fontId="9" fillId="0" borderId="42" xfId="1" applyFont="1" applyFill="1" applyBorder="1" applyAlignment="1" applyProtection="1">
      <alignment horizontal="center" vertical="center"/>
    </xf>
    <xf numFmtId="177" fontId="26" fillId="0" borderId="28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0" xfId="0" quotePrefix="1" applyFont="1" applyFill="1" applyBorder="1" applyAlignment="1">
      <alignment horizontal="center" vertical="center" wrapText="1"/>
    </xf>
    <xf numFmtId="176" fontId="3" fillId="0" borderId="30" xfId="1" applyNumberFormat="1" applyFont="1" applyFill="1" applyBorder="1" applyAlignment="1">
      <alignment horizontal="center" vertical="center"/>
    </xf>
    <xf numFmtId="41" fontId="3" fillId="0" borderId="30" xfId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0" xfId="0" quotePrefix="1" applyFont="1" applyBorder="1" applyAlignment="1">
      <alignment horizontal="center" vertical="center" wrapText="1"/>
    </xf>
    <xf numFmtId="41" fontId="3" fillId="0" borderId="30" xfId="1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49" fontId="8" fillId="4" borderId="43" xfId="0" applyNumberFormat="1" applyFont="1" applyFill="1" applyBorder="1" applyAlignment="1" applyProtection="1">
      <alignment horizontal="center" vertical="center"/>
    </xf>
    <xf numFmtId="0" fontId="8" fillId="4" borderId="44" xfId="0" applyNumberFormat="1" applyFont="1" applyFill="1" applyBorder="1" applyAlignment="1" applyProtection="1">
      <alignment horizontal="center" vertical="center"/>
    </xf>
    <xf numFmtId="49" fontId="8" fillId="4" borderId="45" xfId="0" applyNumberFormat="1" applyFont="1" applyFill="1" applyBorder="1" applyAlignment="1" applyProtection="1">
      <alignment horizontal="center" vertical="center"/>
    </xf>
    <xf numFmtId="0" fontId="8" fillId="4" borderId="46" xfId="0" applyNumberFormat="1" applyFont="1" applyFill="1" applyBorder="1" applyAlignment="1" applyProtection="1">
      <alignment horizontal="center" vertical="center"/>
    </xf>
    <xf numFmtId="49" fontId="8" fillId="4" borderId="47" xfId="0" applyNumberFormat="1" applyFont="1" applyFill="1" applyBorder="1" applyAlignment="1" applyProtection="1">
      <alignment horizontal="center" vertical="center"/>
    </xf>
    <xf numFmtId="49" fontId="8" fillId="4" borderId="48" xfId="0" applyNumberFormat="1" applyFont="1" applyFill="1" applyBorder="1" applyAlignment="1" applyProtection="1">
      <alignment horizontal="center" vertical="center"/>
    </xf>
    <xf numFmtId="0" fontId="8" fillId="4" borderId="49" xfId="0" applyNumberFormat="1" applyFont="1" applyFill="1" applyBorder="1" applyAlignment="1" applyProtection="1">
      <alignment horizontal="center" vertical="center"/>
    </xf>
    <xf numFmtId="49" fontId="8" fillId="4" borderId="50" xfId="0" applyNumberFormat="1" applyFont="1" applyFill="1" applyBorder="1" applyAlignment="1" applyProtection="1">
      <alignment horizontal="center" vertical="center"/>
    </xf>
    <xf numFmtId="49" fontId="8" fillId="4" borderId="5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shrinkToFit="1"/>
    </xf>
    <xf numFmtId="49" fontId="8" fillId="2" borderId="13" xfId="0" applyNumberFormat="1" applyFont="1" applyFill="1" applyBorder="1" applyAlignment="1" applyProtection="1">
      <alignment horizontal="center" vertical="center" shrinkToFit="1"/>
    </xf>
    <xf numFmtId="49" fontId="8" fillId="4" borderId="50" xfId="0" applyNumberFormat="1" applyFont="1" applyFill="1" applyBorder="1" applyAlignment="1" applyProtection="1">
      <alignment horizontal="center" vertical="center" shrinkToFit="1"/>
    </xf>
    <xf numFmtId="49" fontId="8" fillId="4" borderId="43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8" fillId="4" borderId="50" xfId="1" applyFont="1" applyFill="1" applyBorder="1" applyAlignment="1" applyProtection="1">
      <alignment horizontal="center" vertical="center"/>
    </xf>
    <xf numFmtId="41" fontId="8" fillId="4" borderId="43" xfId="1" applyFont="1" applyFill="1" applyBorder="1" applyAlignment="1" applyProtection="1">
      <alignment horizontal="center" vertical="center"/>
    </xf>
    <xf numFmtId="0" fontId="20" fillId="3" borderId="13" xfId="0" applyFont="1" applyFill="1" applyBorder="1" applyAlignment="1">
      <alignment horizontal="center" vertical="center" shrinkToFit="1"/>
    </xf>
    <xf numFmtId="0" fontId="20" fillId="0" borderId="30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30" xfId="0" applyFont="1" applyBorder="1" applyAlignment="1">
      <alignment horizontal="center" vertical="center" shrinkToFit="1"/>
    </xf>
    <xf numFmtId="0" fontId="24" fillId="0" borderId="43" xfId="11" applyFont="1" applyFill="1" applyBorder="1" applyAlignment="1">
      <alignment horizontal="center" vertical="center" shrinkToFit="1"/>
    </xf>
    <xf numFmtId="180" fontId="8" fillId="0" borderId="43" xfId="12" applyNumberFormat="1" applyFont="1" applyFill="1" applyBorder="1" applyAlignment="1">
      <alignment vertical="center" wrapText="1"/>
    </xf>
    <xf numFmtId="38" fontId="24" fillId="0" borderId="43" xfId="2" applyNumberFormat="1" applyFont="1" applyFill="1" applyBorder="1" applyAlignment="1">
      <alignment horizontal="center" vertical="center"/>
    </xf>
    <xf numFmtId="178" fontId="24" fillId="0" borderId="43" xfId="0" applyNumberFormat="1" applyFont="1" applyFill="1" applyBorder="1" applyAlignment="1">
      <alignment horizontal="center" vertical="center"/>
    </xf>
    <xf numFmtId="177" fontId="8" fillId="0" borderId="43" xfId="0" applyNumberFormat="1" applyFont="1" applyFill="1" applyBorder="1" applyAlignment="1">
      <alignment horizontal="center" vertical="center"/>
    </xf>
    <xf numFmtId="178" fontId="8" fillId="0" borderId="43" xfId="0" applyNumberFormat="1" applyFont="1" applyFill="1" applyBorder="1" applyAlignment="1">
      <alignment horizontal="center" vertical="center"/>
    </xf>
    <xf numFmtId="177" fontId="8" fillId="0" borderId="44" xfId="0" applyNumberFormat="1" applyFont="1" applyFill="1" applyBorder="1" applyAlignment="1">
      <alignment horizontal="left" vertical="center" shrinkToFit="1"/>
    </xf>
    <xf numFmtId="177" fontId="8" fillId="0" borderId="45" xfId="0" applyNumberFormat="1" applyFont="1" applyFill="1" applyBorder="1" applyAlignment="1">
      <alignment horizontal="left" vertical="center" shrinkToFit="1"/>
    </xf>
    <xf numFmtId="0" fontId="25" fillId="0" borderId="45" xfId="0" applyFont="1" applyFill="1" applyBorder="1" applyAlignment="1">
      <alignment horizontal="left" vertical="center"/>
    </xf>
    <xf numFmtId="177" fontId="8" fillId="0" borderId="45" xfId="0" applyNumberFormat="1" applyFont="1" applyFill="1" applyBorder="1" applyAlignment="1">
      <alignment horizontal="center" vertical="center" shrinkToFit="1"/>
    </xf>
    <xf numFmtId="177" fontId="8" fillId="0" borderId="44" xfId="0" applyNumberFormat="1" applyFont="1" applyFill="1" applyBorder="1" applyAlignment="1">
      <alignment horizontal="left" vertical="center" wrapText="1" shrinkToFit="1"/>
    </xf>
    <xf numFmtId="177" fontId="8" fillId="0" borderId="46" xfId="0" applyNumberFormat="1" applyFont="1" applyFill="1" applyBorder="1" applyAlignment="1">
      <alignment horizontal="left" vertical="center" shrinkToFit="1"/>
    </xf>
    <xf numFmtId="0" fontId="24" fillId="0" borderId="47" xfId="11" applyFont="1" applyFill="1" applyBorder="1" applyAlignment="1">
      <alignment horizontal="center" vertical="center" shrinkToFit="1"/>
    </xf>
    <xf numFmtId="180" fontId="8" fillId="0" borderId="47" xfId="12" applyNumberFormat="1" applyFont="1" applyFill="1" applyBorder="1" applyAlignment="1">
      <alignment vertical="center" wrapText="1"/>
    </xf>
    <xf numFmtId="38" fontId="24" fillId="0" borderId="47" xfId="2" applyNumberFormat="1" applyFont="1" applyFill="1" applyBorder="1" applyAlignment="1">
      <alignment horizontal="center" vertical="center"/>
    </xf>
    <xf numFmtId="178" fontId="24" fillId="0" borderId="47" xfId="0" applyNumberFormat="1" applyFont="1" applyFill="1" applyBorder="1" applyAlignment="1">
      <alignment horizontal="center" vertical="center"/>
    </xf>
    <xf numFmtId="177" fontId="8" fillId="0" borderId="48" xfId="0" applyNumberFormat="1" applyFont="1" applyFill="1" applyBorder="1" applyAlignment="1">
      <alignment horizontal="left" vertical="center" shrinkToFit="1"/>
    </xf>
    <xf numFmtId="177" fontId="8" fillId="0" borderId="49" xfId="0" applyNumberFormat="1" applyFont="1" applyFill="1" applyBorder="1" applyAlignment="1">
      <alignment horizontal="left" vertical="center" shrinkToFit="1"/>
    </xf>
    <xf numFmtId="0" fontId="24" fillId="0" borderId="50" xfId="11" applyFont="1" applyFill="1" applyBorder="1" applyAlignment="1">
      <alignment horizontal="center" vertical="center" shrinkToFit="1"/>
    </xf>
    <xf numFmtId="180" fontId="8" fillId="0" borderId="50" xfId="12" applyNumberFormat="1" applyFont="1" applyFill="1" applyBorder="1" applyAlignment="1">
      <alignment vertical="center" wrapText="1"/>
    </xf>
    <xf numFmtId="38" fontId="24" fillId="0" borderId="50" xfId="2" applyNumberFormat="1" applyFont="1" applyFill="1" applyBorder="1" applyAlignment="1">
      <alignment horizontal="center" vertical="center"/>
    </xf>
    <xf numFmtId="178" fontId="24" fillId="0" borderId="50" xfId="0" applyNumberFormat="1" applyFont="1" applyFill="1" applyBorder="1" applyAlignment="1">
      <alignment horizontal="center" vertical="center"/>
    </xf>
    <xf numFmtId="177" fontId="8" fillId="0" borderId="50" xfId="0" applyNumberFormat="1" applyFont="1" applyFill="1" applyBorder="1" applyAlignment="1">
      <alignment horizontal="center" vertical="center"/>
    </xf>
    <xf numFmtId="177" fontId="8" fillId="0" borderId="51" xfId="0" applyNumberFormat="1" applyFont="1" applyFill="1" applyBorder="1" applyAlignment="1">
      <alignment horizontal="left" vertical="center" shrinkToFit="1"/>
    </xf>
    <xf numFmtId="49" fontId="8" fillId="2" borderId="55" xfId="0" applyNumberFormat="1" applyFont="1" applyFill="1" applyBorder="1" applyAlignment="1" applyProtection="1">
      <alignment horizontal="center" vertical="center"/>
    </xf>
    <xf numFmtId="49" fontId="8" fillId="2" borderId="56" xfId="0" applyNumberFormat="1" applyFont="1" applyFill="1" applyBorder="1" applyAlignment="1" applyProtection="1">
      <alignment horizontal="center" vertical="center"/>
    </xf>
    <xf numFmtId="49" fontId="8" fillId="2" borderId="56" xfId="0" applyNumberFormat="1" applyFont="1" applyFill="1" applyBorder="1" applyAlignment="1" applyProtection="1">
      <alignment horizontal="center" vertical="center" wrapText="1"/>
    </xf>
    <xf numFmtId="49" fontId="8" fillId="2" borderId="57" xfId="0" applyNumberFormat="1" applyFont="1" applyFill="1" applyBorder="1" applyAlignment="1" applyProtection="1">
      <alignment horizontal="center" vertical="center"/>
    </xf>
    <xf numFmtId="177" fontId="8" fillId="0" borderId="58" xfId="0" applyNumberFormat="1" applyFont="1" applyFill="1" applyBorder="1" applyAlignment="1">
      <alignment horizontal="left" vertical="center" shrinkToFit="1"/>
    </xf>
    <xf numFmtId="0" fontId="24" fillId="0" borderId="59" xfId="11" applyFont="1" applyFill="1" applyBorder="1" applyAlignment="1">
      <alignment horizontal="center" vertical="center" shrinkToFit="1"/>
    </xf>
    <xf numFmtId="180" fontId="8" fillId="0" borderId="59" xfId="12" applyNumberFormat="1" applyFont="1" applyFill="1" applyBorder="1" applyAlignment="1">
      <alignment vertical="center" wrapText="1"/>
    </xf>
    <xf numFmtId="178" fontId="24" fillId="0" borderId="59" xfId="0" applyNumberFormat="1" applyFont="1" applyFill="1" applyBorder="1" applyAlignment="1">
      <alignment horizontal="center" vertical="center"/>
    </xf>
    <xf numFmtId="177" fontId="8" fillId="0" borderId="60" xfId="0" applyNumberFormat="1" applyFont="1" applyFill="1" applyBorder="1" applyAlignment="1">
      <alignment horizontal="left" vertical="center" shrinkToFi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7" fillId="0" borderId="16" xfId="0" quotePrefix="1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justify" vertical="center" wrapText="1"/>
    </xf>
    <xf numFmtId="0" fontId="12" fillId="0" borderId="53" xfId="0" applyFont="1" applyBorder="1" applyAlignment="1">
      <alignment horizontal="justify" vertical="center" wrapText="1"/>
    </xf>
    <xf numFmtId="0" fontId="12" fillId="0" borderId="54" xfId="0" applyFont="1" applyBorder="1" applyAlignment="1">
      <alignment horizontal="justify" vertical="center" wrapText="1"/>
    </xf>
    <xf numFmtId="0" fontId="13" fillId="0" borderId="10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9" xfId="0" quotePrefix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14" fillId="0" borderId="5" xfId="0" applyNumberFormat="1" applyFont="1" applyFill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center" vertical="center" wrapText="1"/>
    </xf>
    <xf numFmtId="9" fontId="14" fillId="0" borderId="6" xfId="0" applyNumberFormat="1" applyFont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49" fontId="8" fillId="2" borderId="34" xfId="0" applyNumberFormat="1" applyFont="1" applyFill="1" applyBorder="1" applyAlignment="1" applyProtection="1">
      <alignment horizontal="center" vertical="center"/>
    </xf>
    <xf numFmtId="49" fontId="8" fillId="2" borderId="35" xfId="0" applyNumberFormat="1" applyFont="1" applyFill="1" applyBorder="1" applyAlignment="1" applyProtection="1">
      <alignment horizontal="center" vertical="center"/>
    </xf>
    <xf numFmtId="49" fontId="8" fillId="2" borderId="36" xfId="0" applyNumberFormat="1" applyFont="1" applyFill="1" applyBorder="1" applyAlignment="1" applyProtection="1">
      <alignment horizontal="center" vertical="center"/>
    </xf>
    <xf numFmtId="49" fontId="8" fillId="2" borderId="40" xfId="0" applyNumberFormat="1" applyFont="1" applyFill="1" applyBorder="1" applyAlignment="1" applyProtection="1">
      <alignment horizontal="center" vertical="center"/>
    </xf>
    <xf numFmtId="49" fontId="8" fillId="2" borderId="33" xfId="0" applyNumberFormat="1" applyFont="1" applyFill="1" applyBorder="1" applyAlignment="1" applyProtection="1">
      <alignment horizontal="center" vertical="center"/>
    </xf>
    <xf numFmtId="49" fontId="8" fillId="2" borderId="38" xfId="0" applyNumberFormat="1" applyFont="1" applyFill="1" applyBorder="1" applyAlignment="1" applyProtection="1">
      <alignment horizontal="center" vertical="center"/>
    </xf>
    <xf numFmtId="0" fontId="8" fillId="2" borderId="32" xfId="0" applyNumberFormat="1" applyFont="1" applyFill="1" applyBorder="1" applyAlignment="1" applyProtection="1">
      <alignment horizontal="center" vertical="center"/>
    </xf>
    <xf numFmtId="0" fontId="8" fillId="2" borderId="37" xfId="0" applyNumberFormat="1" applyFont="1" applyFill="1" applyBorder="1" applyAlignment="1" applyProtection="1">
      <alignment horizontal="center" vertical="center"/>
    </xf>
    <xf numFmtId="177" fontId="8" fillId="0" borderId="61" xfId="0" applyNumberFormat="1" applyFont="1" applyFill="1" applyBorder="1" applyAlignment="1">
      <alignment horizontal="center" vertical="center" shrinkToFit="1"/>
    </xf>
    <xf numFmtId="177" fontId="8" fillId="0" borderId="62" xfId="0" applyNumberFormat="1" applyFont="1" applyFill="1" applyBorder="1" applyAlignment="1">
      <alignment horizontal="center" vertical="center" shrinkToFit="1"/>
    </xf>
    <xf numFmtId="177" fontId="8" fillId="0" borderId="63" xfId="0" applyNumberFormat="1" applyFont="1" applyFill="1" applyBorder="1" applyAlignment="1">
      <alignment horizontal="center" vertical="center" shrinkToFit="1"/>
    </xf>
  </cellXfs>
  <cellStyles count="13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  <cellStyle name="표준 2" xfId="12"/>
    <cellStyle name="표준 2 2" xfId="11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tabSelected="1" zoomScale="85" zoomScaleNormal="85" workbookViewId="0">
      <selection activeCell="C13" sqref="C13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38" customWidth="1"/>
    <col min="9" max="9" width="12.44140625" customWidth="1"/>
    <col min="10" max="10" width="8.88671875" style="8"/>
    <col min="11" max="11" width="13.6640625" style="9" bestFit="1" customWidth="1"/>
    <col min="12" max="12" width="6.6640625" style="8" customWidth="1"/>
  </cols>
  <sheetData>
    <row r="1" spans="1:12" ht="26.25" thickBot="1">
      <c r="A1" s="148" t="s">
        <v>67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2" ht="24.75" customHeight="1" thickBot="1">
      <c r="A2" s="73" t="s">
        <v>68</v>
      </c>
      <c r="B2" s="74" t="s">
        <v>48</v>
      </c>
      <c r="C2" s="74" t="s">
        <v>69</v>
      </c>
      <c r="D2" s="74" t="s">
        <v>70</v>
      </c>
      <c r="E2" s="74" t="s">
        <v>71</v>
      </c>
      <c r="F2" s="74" t="s">
        <v>72</v>
      </c>
      <c r="G2" s="74" t="s">
        <v>73</v>
      </c>
      <c r="H2" s="74" t="s">
        <v>74</v>
      </c>
      <c r="I2" s="75" t="s">
        <v>49</v>
      </c>
      <c r="J2" s="75" t="s">
        <v>75</v>
      </c>
      <c r="K2" s="75" t="s">
        <v>76</v>
      </c>
      <c r="L2" s="76" t="s">
        <v>1</v>
      </c>
    </row>
    <row r="3" spans="1:12" ht="24.75" customHeight="1" thickTop="1" thickBot="1">
      <c r="A3" s="81" t="s">
        <v>156</v>
      </c>
      <c r="B3" s="82" t="s">
        <v>170</v>
      </c>
      <c r="C3" s="83" t="s">
        <v>166</v>
      </c>
      <c r="D3" s="82"/>
      <c r="E3" s="83"/>
      <c r="F3" s="84"/>
      <c r="G3" s="82"/>
      <c r="H3" s="85"/>
      <c r="I3" s="44"/>
      <c r="J3" s="44"/>
      <c r="K3" s="44"/>
      <c r="L3" s="86"/>
    </row>
  </sheetData>
  <mergeCells count="1">
    <mergeCell ref="A1:L1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="90" zoomScaleNormal="90" workbookViewId="0">
      <selection activeCell="C3" sqref="C3"/>
    </sheetView>
  </sheetViews>
  <sheetFormatPr defaultRowHeight="13.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9" ht="26.25" thickBot="1">
      <c r="A1" s="149" t="s">
        <v>85</v>
      </c>
      <c r="B1" s="149"/>
      <c r="C1" s="149"/>
      <c r="D1" s="149"/>
      <c r="E1" s="149"/>
      <c r="F1" s="149"/>
      <c r="G1" s="149"/>
      <c r="H1" s="149"/>
      <c r="I1" s="149"/>
    </row>
    <row r="2" spans="1:9" ht="24.75" thickBot="1">
      <c r="A2" s="21" t="s">
        <v>47</v>
      </c>
      <c r="B2" s="22" t="s">
        <v>48</v>
      </c>
      <c r="C2" s="23" t="s">
        <v>64</v>
      </c>
      <c r="D2" s="23" t="s">
        <v>0</v>
      </c>
      <c r="E2" s="24" t="s">
        <v>65</v>
      </c>
      <c r="F2" s="23" t="s">
        <v>49</v>
      </c>
      <c r="G2" s="23" t="s">
        <v>50</v>
      </c>
      <c r="H2" s="23" t="s">
        <v>51</v>
      </c>
      <c r="I2" s="25" t="s">
        <v>1</v>
      </c>
    </row>
    <row r="3" spans="1:9" ht="25.5" customHeight="1" thickTop="1" thickBot="1">
      <c r="A3" s="87" t="s">
        <v>157</v>
      </c>
      <c r="B3" s="88" t="s">
        <v>170</v>
      </c>
      <c r="C3" s="89" t="s">
        <v>171</v>
      </c>
      <c r="D3" s="88"/>
      <c r="E3" s="90"/>
      <c r="F3" s="111"/>
      <c r="G3" s="88"/>
      <c r="H3" s="88"/>
      <c r="I3" s="91"/>
    </row>
  </sheetData>
  <mergeCells count="1">
    <mergeCell ref="A1:I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90" zoomScaleNormal="90" workbookViewId="0">
      <selection activeCell="D10" sqref="D10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110"/>
    <col min="11" max="11" width="11.6640625" style="9" customWidth="1"/>
    <col min="12" max="12" width="11.33203125" style="8" bestFit="1" customWidth="1"/>
  </cols>
  <sheetData>
    <row r="1" spans="1:13" ht="26.25" thickBot="1">
      <c r="A1" s="149" t="s">
        <v>91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ht="27" customHeight="1" thickBot="1">
      <c r="A2" s="21" t="s">
        <v>47</v>
      </c>
      <c r="B2" s="22" t="s">
        <v>48</v>
      </c>
      <c r="C2" s="23" t="s">
        <v>90</v>
      </c>
      <c r="D2" s="23" t="s">
        <v>89</v>
      </c>
      <c r="E2" s="23" t="s">
        <v>0</v>
      </c>
      <c r="F2" s="22" t="s">
        <v>101</v>
      </c>
      <c r="G2" s="22" t="s">
        <v>88</v>
      </c>
      <c r="H2" s="22" t="s">
        <v>87</v>
      </c>
      <c r="I2" s="22" t="s">
        <v>86</v>
      </c>
      <c r="J2" s="108" t="s">
        <v>49</v>
      </c>
      <c r="K2" s="23" t="s">
        <v>50</v>
      </c>
      <c r="L2" s="23" t="s">
        <v>51</v>
      </c>
      <c r="M2" s="25" t="s">
        <v>1</v>
      </c>
    </row>
    <row r="3" spans="1:13" ht="27" customHeight="1" thickTop="1" thickBot="1">
      <c r="A3" s="41">
        <v>2020</v>
      </c>
      <c r="B3" s="42">
        <v>8</v>
      </c>
      <c r="C3" s="77" t="s">
        <v>166</v>
      </c>
      <c r="D3" s="44"/>
      <c r="E3" s="44"/>
      <c r="F3" s="45"/>
      <c r="G3" s="45"/>
      <c r="H3" s="45"/>
      <c r="I3" s="45"/>
      <c r="J3" s="109"/>
      <c r="K3" s="43"/>
      <c r="L3" s="43"/>
      <c r="M3" s="46"/>
    </row>
  </sheetData>
  <mergeCells count="1">
    <mergeCell ref="A1:M1"/>
  </mergeCells>
  <phoneticPr fontId="4" type="noConversion"/>
  <dataValidations count="2"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4" sqref="B4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>
      <c r="A1" s="150" t="s">
        <v>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spans="1:11" ht="26.25" thickBot="1">
      <c r="A2" s="151"/>
      <c r="B2" s="151"/>
      <c r="C2" s="39"/>
      <c r="D2" s="39"/>
      <c r="E2" s="39"/>
      <c r="F2" s="58"/>
      <c r="G2" s="58"/>
      <c r="H2" s="58"/>
      <c r="I2" s="58"/>
      <c r="J2" s="152" t="s">
        <v>3</v>
      </c>
      <c r="K2" s="152"/>
    </row>
    <row r="3" spans="1:11" ht="22.5" customHeight="1" thickBot="1">
      <c r="A3" s="55" t="s">
        <v>4</v>
      </c>
      <c r="B3" s="56" t="s">
        <v>5</v>
      </c>
      <c r="C3" s="56" t="s">
        <v>0</v>
      </c>
      <c r="D3" s="56" t="s">
        <v>6</v>
      </c>
      <c r="E3" s="56" t="s">
        <v>7</v>
      </c>
      <c r="F3" s="56" t="s">
        <v>8</v>
      </c>
      <c r="G3" s="56" t="s">
        <v>9</v>
      </c>
      <c r="H3" s="56" t="s">
        <v>10</v>
      </c>
      <c r="I3" s="56" t="s">
        <v>11</v>
      </c>
      <c r="J3" s="56" t="s">
        <v>12</v>
      </c>
      <c r="K3" s="57" t="s">
        <v>1</v>
      </c>
    </row>
    <row r="4" spans="1:11" ht="26.25" customHeight="1" thickTop="1" thickBot="1">
      <c r="A4" s="65"/>
      <c r="B4" s="72" t="s">
        <v>105</v>
      </c>
      <c r="C4" s="66"/>
      <c r="D4" s="67"/>
      <c r="E4" s="67"/>
      <c r="F4" s="68"/>
      <c r="G4" s="69"/>
      <c r="H4" s="70"/>
      <c r="I4" s="70"/>
      <c r="J4" s="70"/>
      <c r="K4" s="71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F12" sqref="F12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>
      <c r="A1" s="150" t="s">
        <v>23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spans="1:11" ht="26.25" thickBot="1">
      <c r="A2" s="151"/>
      <c r="B2" s="151"/>
      <c r="C2" s="39"/>
      <c r="D2" s="39"/>
      <c r="E2" s="39"/>
      <c r="F2" s="58"/>
      <c r="G2" s="58"/>
      <c r="H2" s="58"/>
      <c r="I2" s="58"/>
      <c r="J2" s="152" t="s">
        <v>3</v>
      </c>
      <c r="K2" s="152"/>
    </row>
    <row r="3" spans="1:11" ht="22.5" customHeight="1" thickBot="1">
      <c r="A3" s="55" t="s">
        <v>4</v>
      </c>
      <c r="B3" s="56" t="s">
        <v>5</v>
      </c>
      <c r="C3" s="56" t="s">
        <v>0</v>
      </c>
      <c r="D3" s="56" t="s">
        <v>8</v>
      </c>
      <c r="E3" s="56" t="s">
        <v>24</v>
      </c>
      <c r="F3" s="56" t="s">
        <v>20</v>
      </c>
      <c r="G3" s="56" t="s">
        <v>25</v>
      </c>
      <c r="H3" s="56" t="s">
        <v>28</v>
      </c>
      <c r="I3" s="56" t="s">
        <v>26</v>
      </c>
      <c r="J3" s="56" t="s">
        <v>27</v>
      </c>
      <c r="K3" s="57" t="s">
        <v>1</v>
      </c>
    </row>
    <row r="4" spans="1:11" ht="26.25" customHeight="1" thickTop="1" thickBot="1">
      <c r="A4" s="59"/>
      <c r="B4" s="64" t="s">
        <v>104</v>
      </c>
      <c r="C4" s="60"/>
      <c r="D4" s="61"/>
      <c r="E4" s="61"/>
      <c r="F4" s="62"/>
      <c r="G4" s="61"/>
      <c r="H4" s="61"/>
      <c r="I4" s="61"/>
      <c r="J4" s="61"/>
      <c r="K4" s="63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Normal="100" workbookViewId="0">
      <selection activeCell="H14" sqref="H14"/>
    </sheetView>
  </sheetViews>
  <sheetFormatPr defaultRowHeight="13.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>
      <c r="A1" s="150" t="s">
        <v>13</v>
      </c>
      <c r="B1" s="150"/>
      <c r="C1" s="150"/>
      <c r="D1" s="150"/>
      <c r="E1" s="150"/>
      <c r="F1" s="150"/>
      <c r="G1" s="150"/>
      <c r="H1" s="150"/>
      <c r="I1" s="150"/>
    </row>
    <row r="2" spans="1:9" ht="26.25" thickBot="1">
      <c r="A2" s="47"/>
      <c r="B2" s="47"/>
      <c r="C2" s="39"/>
      <c r="D2" s="39"/>
      <c r="E2" s="39"/>
      <c r="F2" s="58"/>
      <c r="G2" s="58"/>
      <c r="H2" s="152" t="s">
        <v>3</v>
      </c>
      <c r="I2" s="152"/>
    </row>
    <row r="3" spans="1:9" ht="29.25" customHeight="1" thickBot="1">
      <c r="A3" s="136" t="s">
        <v>5</v>
      </c>
      <c r="B3" s="137" t="s">
        <v>30</v>
      </c>
      <c r="C3" s="137" t="s">
        <v>14</v>
      </c>
      <c r="D3" s="137" t="s">
        <v>15</v>
      </c>
      <c r="E3" s="137" t="s">
        <v>16</v>
      </c>
      <c r="F3" s="137" t="s">
        <v>17</v>
      </c>
      <c r="G3" s="138" t="s">
        <v>66</v>
      </c>
      <c r="H3" s="137" t="s">
        <v>29</v>
      </c>
      <c r="I3" s="139" t="s">
        <v>18</v>
      </c>
    </row>
    <row r="4" spans="1:9" ht="29.25" customHeight="1" thickTop="1">
      <c r="A4" s="129" t="s">
        <v>122</v>
      </c>
      <c r="B4" s="130" t="s">
        <v>124</v>
      </c>
      <c r="C4" s="131">
        <v>6895680</v>
      </c>
      <c r="D4" s="132" t="s">
        <v>129</v>
      </c>
      <c r="E4" s="133" t="s">
        <v>125</v>
      </c>
      <c r="F4" s="134" t="s">
        <v>127</v>
      </c>
      <c r="G4" s="134" t="s">
        <v>173</v>
      </c>
      <c r="H4" s="134" t="s">
        <v>172</v>
      </c>
      <c r="I4" s="135"/>
    </row>
    <row r="5" spans="1:9" ht="29.25" customHeight="1">
      <c r="A5" s="118" t="s">
        <v>123</v>
      </c>
      <c r="B5" s="112" t="s">
        <v>124</v>
      </c>
      <c r="C5" s="113">
        <v>3000000</v>
      </c>
      <c r="D5" s="114" t="s">
        <v>130</v>
      </c>
      <c r="E5" s="115" t="s">
        <v>126</v>
      </c>
      <c r="F5" s="116" t="s">
        <v>128</v>
      </c>
      <c r="G5" s="134" t="s">
        <v>173</v>
      </c>
      <c r="H5" s="134" t="s">
        <v>172</v>
      </c>
      <c r="I5" s="119"/>
    </row>
    <row r="6" spans="1:9" ht="29.25" customHeight="1">
      <c r="A6" s="118" t="s">
        <v>121</v>
      </c>
      <c r="B6" s="112" t="s">
        <v>120</v>
      </c>
      <c r="C6" s="113">
        <v>2160000</v>
      </c>
      <c r="D6" s="114" t="s">
        <v>131</v>
      </c>
      <c r="E6" s="115" t="s">
        <v>126</v>
      </c>
      <c r="F6" s="116" t="s">
        <v>128</v>
      </c>
      <c r="G6" s="134" t="s">
        <v>173</v>
      </c>
      <c r="H6" s="134" t="s">
        <v>172</v>
      </c>
      <c r="I6" s="119"/>
    </row>
    <row r="7" spans="1:9" ht="29.25" customHeight="1">
      <c r="A7" s="118" t="s">
        <v>102</v>
      </c>
      <c r="B7" s="112" t="s">
        <v>108</v>
      </c>
      <c r="C7" s="113">
        <f>(38500*12)+(242000*12)</f>
        <v>3366000</v>
      </c>
      <c r="D7" s="114" t="s">
        <v>131</v>
      </c>
      <c r="E7" s="115" t="s">
        <v>126</v>
      </c>
      <c r="F7" s="116" t="s">
        <v>128</v>
      </c>
      <c r="G7" s="134" t="s">
        <v>173</v>
      </c>
      <c r="H7" s="134" t="s">
        <v>172</v>
      </c>
      <c r="I7" s="119"/>
    </row>
    <row r="8" spans="1:9" ht="29.25" customHeight="1">
      <c r="A8" s="118" t="s">
        <v>107</v>
      </c>
      <c r="B8" s="112" t="s">
        <v>109</v>
      </c>
      <c r="C8" s="113">
        <v>3234000</v>
      </c>
      <c r="D8" s="114" t="s">
        <v>131</v>
      </c>
      <c r="E8" s="115" t="s">
        <v>126</v>
      </c>
      <c r="F8" s="116" t="s">
        <v>128</v>
      </c>
      <c r="G8" s="134" t="s">
        <v>173</v>
      </c>
      <c r="H8" s="134" t="s">
        <v>172</v>
      </c>
      <c r="I8" s="119"/>
    </row>
    <row r="9" spans="1:9" ht="29.25" customHeight="1">
      <c r="A9" s="118" t="s">
        <v>117</v>
      </c>
      <c r="B9" s="112" t="s">
        <v>110</v>
      </c>
      <c r="C9" s="113">
        <v>10576440</v>
      </c>
      <c r="D9" s="114" t="s">
        <v>131</v>
      </c>
      <c r="E9" s="115" t="s">
        <v>126</v>
      </c>
      <c r="F9" s="116" t="s">
        <v>128</v>
      </c>
      <c r="G9" s="134" t="s">
        <v>173</v>
      </c>
      <c r="H9" s="134" t="s">
        <v>172</v>
      </c>
      <c r="I9" s="119"/>
    </row>
    <row r="10" spans="1:9" ht="29.25" customHeight="1">
      <c r="A10" s="118" t="s">
        <v>118</v>
      </c>
      <c r="B10" s="112" t="s">
        <v>111</v>
      </c>
      <c r="C10" s="113">
        <v>1620000</v>
      </c>
      <c r="D10" s="114" t="s">
        <v>132</v>
      </c>
      <c r="E10" s="115" t="s">
        <v>126</v>
      </c>
      <c r="F10" s="116" t="s">
        <v>128</v>
      </c>
      <c r="G10" s="134" t="s">
        <v>173</v>
      </c>
      <c r="H10" s="134" t="s">
        <v>172</v>
      </c>
      <c r="I10" s="120"/>
    </row>
    <row r="11" spans="1:9" ht="29.25" customHeight="1">
      <c r="A11" s="118" t="s">
        <v>112</v>
      </c>
      <c r="B11" s="112" t="s">
        <v>113</v>
      </c>
      <c r="C11" s="113">
        <f>4300*6780</f>
        <v>29154000</v>
      </c>
      <c r="D11" s="114" t="s">
        <v>133</v>
      </c>
      <c r="E11" s="115" t="s">
        <v>126</v>
      </c>
      <c r="F11" s="116" t="s">
        <v>128</v>
      </c>
      <c r="G11" s="116" t="s">
        <v>159</v>
      </c>
      <c r="H11" s="116" t="s">
        <v>159</v>
      </c>
      <c r="I11" s="121" t="s">
        <v>160</v>
      </c>
    </row>
    <row r="12" spans="1:9" ht="29.25" customHeight="1">
      <c r="A12" s="122" t="s">
        <v>103</v>
      </c>
      <c r="B12" s="112" t="s">
        <v>119</v>
      </c>
      <c r="C12" s="113">
        <v>276565750</v>
      </c>
      <c r="D12" s="117" t="s">
        <v>134</v>
      </c>
      <c r="E12" s="115" t="s">
        <v>126</v>
      </c>
      <c r="F12" s="116" t="s">
        <v>128</v>
      </c>
      <c r="G12" s="134" t="s">
        <v>173</v>
      </c>
      <c r="H12" s="134" t="s">
        <v>213</v>
      </c>
      <c r="I12" s="119"/>
    </row>
    <row r="13" spans="1:9" ht="29.25" customHeight="1">
      <c r="A13" s="118" t="s">
        <v>114</v>
      </c>
      <c r="B13" s="112" t="s">
        <v>115</v>
      </c>
      <c r="C13" s="113">
        <f>48000*226</f>
        <v>10848000</v>
      </c>
      <c r="D13" s="114" t="s">
        <v>133</v>
      </c>
      <c r="E13" s="115" t="s">
        <v>126</v>
      </c>
      <c r="F13" s="116" t="s">
        <v>128</v>
      </c>
      <c r="G13" s="116" t="s">
        <v>159</v>
      </c>
      <c r="H13" s="116" t="s">
        <v>159</v>
      </c>
      <c r="I13" s="121" t="s">
        <v>160</v>
      </c>
    </row>
    <row r="14" spans="1:9" ht="29.25" customHeight="1">
      <c r="A14" s="118" t="s">
        <v>116</v>
      </c>
      <c r="B14" s="112" t="s">
        <v>111</v>
      </c>
      <c r="C14" s="113">
        <f>135000*2*12</f>
        <v>3240000</v>
      </c>
      <c r="D14" s="117" t="s">
        <v>135</v>
      </c>
      <c r="E14" s="115" t="s">
        <v>126</v>
      </c>
      <c r="F14" s="116" t="s">
        <v>128</v>
      </c>
      <c r="G14" s="134" t="s">
        <v>173</v>
      </c>
      <c r="H14" s="134" t="s">
        <v>172</v>
      </c>
      <c r="I14" s="119"/>
    </row>
    <row r="15" spans="1:9" ht="29.25" customHeight="1">
      <c r="A15" s="118" t="s">
        <v>174</v>
      </c>
      <c r="B15" s="112" t="s">
        <v>178</v>
      </c>
      <c r="C15" s="113">
        <v>1350000</v>
      </c>
      <c r="D15" s="117" t="s">
        <v>182</v>
      </c>
      <c r="E15" s="115" t="s">
        <v>185</v>
      </c>
      <c r="F15" s="116" t="s">
        <v>186</v>
      </c>
      <c r="G15" s="134" t="s">
        <v>186</v>
      </c>
      <c r="H15" s="134" t="s">
        <v>187</v>
      </c>
      <c r="I15" s="119"/>
    </row>
    <row r="16" spans="1:9" ht="29.25" customHeight="1">
      <c r="A16" s="140" t="s">
        <v>176</v>
      </c>
      <c r="B16" s="141" t="s">
        <v>179</v>
      </c>
      <c r="C16" s="142">
        <v>540000</v>
      </c>
      <c r="D16" s="117" t="s">
        <v>182</v>
      </c>
      <c r="E16" s="143" t="s">
        <v>188</v>
      </c>
      <c r="F16" s="143" t="s">
        <v>189</v>
      </c>
      <c r="G16" s="143" t="s">
        <v>189</v>
      </c>
      <c r="H16" s="143" t="s">
        <v>189</v>
      </c>
      <c r="I16" s="144"/>
    </row>
    <row r="17" spans="1:9" ht="29.25" customHeight="1">
      <c r="A17" s="118" t="s">
        <v>175</v>
      </c>
      <c r="B17" s="112" t="s">
        <v>180</v>
      </c>
      <c r="C17" s="113">
        <v>8010000</v>
      </c>
      <c r="D17" s="114" t="s">
        <v>183</v>
      </c>
      <c r="E17" s="115" t="s">
        <v>190</v>
      </c>
      <c r="F17" s="115" t="s">
        <v>191</v>
      </c>
      <c r="G17" s="115" t="s">
        <v>191</v>
      </c>
      <c r="H17" s="115" t="s">
        <v>191</v>
      </c>
      <c r="I17" s="119"/>
    </row>
    <row r="18" spans="1:9" ht="29.25" customHeight="1" thickBot="1">
      <c r="A18" s="123" t="s">
        <v>177</v>
      </c>
      <c r="B18" s="124" t="s">
        <v>181</v>
      </c>
      <c r="C18" s="125">
        <v>4430000</v>
      </c>
      <c r="D18" s="126" t="s">
        <v>184</v>
      </c>
      <c r="E18" s="126" t="s">
        <v>188</v>
      </c>
      <c r="F18" s="127" t="s">
        <v>192</v>
      </c>
      <c r="G18" s="127" t="s">
        <v>192</v>
      </c>
      <c r="H18" s="127" t="s">
        <v>192</v>
      </c>
      <c r="I18" s="128"/>
    </row>
  </sheetData>
  <mergeCells count="2">
    <mergeCell ref="A1:I1"/>
    <mergeCell ref="H2:I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Normal="100" workbookViewId="0">
      <selection activeCell="H13" sqref="H13"/>
    </sheetView>
  </sheetViews>
  <sheetFormatPr defaultRowHeight="13.5"/>
  <cols>
    <col min="1" max="1" width="15.109375" style="2" bestFit="1" customWidth="1"/>
    <col min="2" max="2" width="31.5546875" style="2" customWidth="1"/>
    <col min="3" max="3" width="11.77734375" style="105" customWidth="1"/>
    <col min="4" max="7" width="9.5546875" style="2" customWidth="1"/>
    <col min="8" max="8" width="10.77734375" style="2" bestFit="1" customWidth="1"/>
    <col min="9" max="9" width="16.109375" style="6" customWidth="1"/>
  </cols>
  <sheetData>
    <row r="1" spans="1:9" ht="25.5">
      <c r="A1" s="150" t="s">
        <v>19</v>
      </c>
      <c r="B1" s="150"/>
      <c r="C1" s="150"/>
      <c r="D1" s="150"/>
      <c r="E1" s="150"/>
      <c r="F1" s="150"/>
      <c r="G1" s="150"/>
      <c r="H1" s="150"/>
      <c r="I1" s="150"/>
    </row>
    <row r="2" spans="1:9" ht="26.25" thickBot="1">
      <c r="A2" s="151"/>
      <c r="B2" s="151"/>
      <c r="C2" s="101"/>
      <c r="D2" s="39"/>
      <c r="E2" s="39"/>
      <c r="F2" s="39"/>
      <c r="G2" s="39"/>
      <c r="H2" s="39"/>
      <c r="I2" s="48" t="s">
        <v>82</v>
      </c>
    </row>
    <row r="3" spans="1:9" ht="26.25" customHeight="1" thickBot="1">
      <c r="A3" s="55" t="s">
        <v>4</v>
      </c>
      <c r="B3" s="56" t="s">
        <v>5</v>
      </c>
      <c r="C3" s="102" t="s">
        <v>77</v>
      </c>
      <c r="D3" s="56" t="s">
        <v>78</v>
      </c>
      <c r="E3" s="56" t="s">
        <v>83</v>
      </c>
      <c r="F3" s="56" t="s">
        <v>79</v>
      </c>
      <c r="G3" s="56" t="s">
        <v>80</v>
      </c>
      <c r="H3" s="56" t="s">
        <v>81</v>
      </c>
      <c r="I3" s="57" t="s">
        <v>92</v>
      </c>
    </row>
    <row r="4" spans="1:9" ht="26.25" customHeight="1" thickTop="1">
      <c r="A4" s="98" t="s">
        <v>137</v>
      </c>
      <c r="B4" s="99" t="s">
        <v>138</v>
      </c>
      <c r="C4" s="103" t="s">
        <v>149</v>
      </c>
      <c r="D4" s="106">
        <v>6895680</v>
      </c>
      <c r="E4" s="99"/>
      <c r="F4" s="106">
        <f>D4/12</f>
        <v>574640</v>
      </c>
      <c r="G4" s="99"/>
      <c r="H4" s="106">
        <v>574640</v>
      </c>
      <c r="I4" s="100"/>
    </row>
    <row r="5" spans="1:9" ht="26.25" customHeight="1">
      <c r="A5" s="93" t="s">
        <v>136</v>
      </c>
      <c r="B5" s="92" t="s">
        <v>139</v>
      </c>
      <c r="C5" s="104" t="s">
        <v>149</v>
      </c>
      <c r="D5" s="107">
        <v>3000000</v>
      </c>
      <c r="E5" s="92"/>
      <c r="F5" s="107">
        <f t="shared" ref="F5:F14" si="0">D5/12</f>
        <v>250000</v>
      </c>
      <c r="G5" s="92"/>
      <c r="H5" s="107">
        <v>250000</v>
      </c>
      <c r="I5" s="94"/>
    </row>
    <row r="6" spans="1:9" ht="26.25" customHeight="1">
      <c r="A6" s="93" t="s">
        <v>136</v>
      </c>
      <c r="B6" s="92" t="s">
        <v>140</v>
      </c>
      <c r="C6" s="104" t="s">
        <v>120</v>
      </c>
      <c r="D6" s="107">
        <v>2160000</v>
      </c>
      <c r="E6" s="92"/>
      <c r="F6" s="107">
        <f t="shared" si="0"/>
        <v>180000</v>
      </c>
      <c r="G6" s="92"/>
      <c r="H6" s="107">
        <v>180000</v>
      </c>
      <c r="I6" s="94"/>
    </row>
    <row r="7" spans="1:9" ht="26.25" customHeight="1">
      <c r="A7" s="93" t="s">
        <v>136</v>
      </c>
      <c r="B7" s="92" t="s">
        <v>141</v>
      </c>
      <c r="C7" s="104" t="s">
        <v>108</v>
      </c>
      <c r="D7" s="107">
        <v>3366000</v>
      </c>
      <c r="E7" s="92"/>
      <c r="F7" s="107">
        <f t="shared" si="0"/>
        <v>280500</v>
      </c>
      <c r="G7" s="92"/>
      <c r="H7" s="107">
        <v>280500</v>
      </c>
      <c r="I7" s="94"/>
    </row>
    <row r="8" spans="1:9" ht="26.25" customHeight="1">
      <c r="A8" s="93" t="s">
        <v>136</v>
      </c>
      <c r="B8" s="92" t="s">
        <v>142</v>
      </c>
      <c r="C8" s="104" t="s">
        <v>150</v>
      </c>
      <c r="D8" s="107">
        <v>3234000</v>
      </c>
      <c r="E8" s="92"/>
      <c r="F8" s="107">
        <f t="shared" si="0"/>
        <v>269500</v>
      </c>
      <c r="G8" s="92"/>
      <c r="H8" s="107">
        <v>269500</v>
      </c>
      <c r="I8" s="94"/>
    </row>
    <row r="9" spans="1:9" ht="26.25" customHeight="1">
      <c r="A9" s="93" t="s">
        <v>136</v>
      </c>
      <c r="B9" s="92" t="s">
        <v>143</v>
      </c>
      <c r="C9" s="104" t="s">
        <v>151</v>
      </c>
      <c r="D9" s="107">
        <v>10576440</v>
      </c>
      <c r="E9" s="92"/>
      <c r="F9" s="107">
        <f t="shared" si="0"/>
        <v>881370</v>
      </c>
      <c r="G9" s="92"/>
      <c r="H9" s="107">
        <v>881370</v>
      </c>
      <c r="I9" s="94"/>
    </row>
    <row r="10" spans="1:9" ht="26.25" customHeight="1">
      <c r="A10" s="93" t="s">
        <v>136</v>
      </c>
      <c r="B10" s="92" t="s">
        <v>144</v>
      </c>
      <c r="C10" s="104" t="s">
        <v>152</v>
      </c>
      <c r="D10" s="107">
        <v>1620000</v>
      </c>
      <c r="E10" s="92"/>
      <c r="F10" s="107">
        <f t="shared" si="0"/>
        <v>135000</v>
      </c>
      <c r="G10" s="92"/>
      <c r="H10" s="107">
        <v>135000</v>
      </c>
      <c r="I10" s="94"/>
    </row>
    <row r="11" spans="1:9" ht="26.25" customHeight="1">
      <c r="A11" s="93" t="s">
        <v>136</v>
      </c>
      <c r="B11" s="92" t="s">
        <v>145</v>
      </c>
      <c r="C11" s="104" t="s">
        <v>153</v>
      </c>
      <c r="D11" s="107">
        <v>29154000</v>
      </c>
      <c r="E11" s="92"/>
      <c r="F11" s="107">
        <v>0</v>
      </c>
      <c r="G11" s="92"/>
      <c r="H11" s="107">
        <v>0</v>
      </c>
      <c r="I11" s="94" t="s">
        <v>158</v>
      </c>
    </row>
    <row r="12" spans="1:9" ht="26.25" customHeight="1">
      <c r="A12" s="93" t="s">
        <v>136</v>
      </c>
      <c r="B12" s="92" t="s">
        <v>146</v>
      </c>
      <c r="C12" s="104" t="s">
        <v>154</v>
      </c>
      <c r="D12" s="107">
        <v>276565750</v>
      </c>
      <c r="E12" s="92"/>
      <c r="F12" s="107">
        <v>17069970</v>
      </c>
      <c r="G12" s="92"/>
      <c r="H12" s="107">
        <v>17069970</v>
      </c>
      <c r="I12" s="94"/>
    </row>
    <row r="13" spans="1:9" ht="26.25" customHeight="1">
      <c r="A13" s="93" t="s">
        <v>136</v>
      </c>
      <c r="B13" s="92" t="s">
        <v>147</v>
      </c>
      <c r="C13" s="104" t="s">
        <v>155</v>
      </c>
      <c r="D13" s="107">
        <v>10848000</v>
      </c>
      <c r="E13" s="92"/>
      <c r="F13" s="107">
        <v>0</v>
      </c>
      <c r="G13" s="92"/>
      <c r="H13" s="107">
        <v>0</v>
      </c>
      <c r="I13" s="94" t="s">
        <v>169</v>
      </c>
    </row>
    <row r="14" spans="1:9" ht="26.25" customHeight="1">
      <c r="A14" s="93" t="s">
        <v>136</v>
      </c>
      <c r="B14" s="92" t="s">
        <v>148</v>
      </c>
      <c r="C14" s="104" t="s">
        <v>152</v>
      </c>
      <c r="D14" s="107">
        <v>3240000</v>
      </c>
      <c r="E14" s="92"/>
      <c r="F14" s="107">
        <f t="shared" si="0"/>
        <v>270000</v>
      </c>
      <c r="G14" s="92"/>
      <c r="H14" s="107">
        <v>270000</v>
      </c>
      <c r="I14" s="94"/>
    </row>
    <row r="15" spans="1:9" ht="26.25" customHeight="1">
      <c r="A15" s="93" t="s">
        <v>137</v>
      </c>
      <c r="B15" s="187" t="s">
        <v>174</v>
      </c>
      <c r="C15" s="112" t="s">
        <v>178</v>
      </c>
      <c r="D15" s="113">
        <v>1350000</v>
      </c>
      <c r="E15" s="92"/>
      <c r="F15" s="113">
        <v>1350000</v>
      </c>
      <c r="G15" s="92"/>
      <c r="H15" s="113">
        <v>1350000</v>
      </c>
      <c r="I15" s="94"/>
    </row>
    <row r="16" spans="1:9" ht="26.25" customHeight="1">
      <c r="A16" s="93" t="s">
        <v>137</v>
      </c>
      <c r="B16" s="188" t="s">
        <v>176</v>
      </c>
      <c r="C16" s="141" t="s">
        <v>179</v>
      </c>
      <c r="D16" s="142">
        <v>540000</v>
      </c>
      <c r="E16" s="92"/>
      <c r="F16" s="142">
        <v>540000</v>
      </c>
      <c r="G16" s="92"/>
      <c r="H16" s="142">
        <v>540000</v>
      </c>
      <c r="I16" s="94"/>
    </row>
    <row r="17" spans="1:9" ht="26.25" customHeight="1">
      <c r="A17" s="93" t="s">
        <v>167</v>
      </c>
      <c r="B17" s="187" t="s">
        <v>175</v>
      </c>
      <c r="C17" s="112" t="s">
        <v>180</v>
      </c>
      <c r="D17" s="113">
        <v>8010000</v>
      </c>
      <c r="E17" s="92"/>
      <c r="F17" s="113">
        <v>8010000</v>
      </c>
      <c r="G17" s="92"/>
      <c r="H17" s="113">
        <v>8010000</v>
      </c>
      <c r="I17" s="94"/>
    </row>
    <row r="18" spans="1:9" ht="26.25" customHeight="1" thickBot="1">
      <c r="A18" s="95" t="s">
        <v>168</v>
      </c>
      <c r="B18" s="189" t="s">
        <v>177</v>
      </c>
      <c r="C18" s="124" t="s">
        <v>181</v>
      </c>
      <c r="D18" s="125">
        <v>4430000</v>
      </c>
      <c r="E18" s="96"/>
      <c r="F18" s="125">
        <v>4430000</v>
      </c>
      <c r="G18" s="96"/>
      <c r="H18" s="125">
        <v>4430000</v>
      </c>
      <c r="I18" s="97"/>
    </row>
  </sheetData>
  <mergeCells count="2">
    <mergeCell ref="A1:I1"/>
    <mergeCell ref="A2:B2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workbookViewId="0">
      <selection activeCell="E15" sqref="E15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25.5">
      <c r="A1" s="150" t="s">
        <v>21</v>
      </c>
      <c r="B1" s="150"/>
      <c r="C1" s="150"/>
      <c r="D1" s="150"/>
      <c r="E1" s="150"/>
    </row>
    <row r="2" spans="1:5" ht="26.25" thickBot="1">
      <c r="A2" s="17"/>
      <c r="B2" s="17"/>
      <c r="C2" s="1"/>
      <c r="D2" s="1"/>
      <c r="E2" s="40" t="s">
        <v>53</v>
      </c>
    </row>
    <row r="3" spans="1:5" ht="18.75" customHeight="1" thickTop="1">
      <c r="A3" s="153" t="s">
        <v>54</v>
      </c>
      <c r="B3" s="18" t="s">
        <v>55</v>
      </c>
      <c r="C3" s="156" t="s">
        <v>193</v>
      </c>
      <c r="D3" s="157"/>
      <c r="E3" s="158"/>
    </row>
    <row r="4" spans="1:5" ht="18.75" customHeight="1">
      <c r="A4" s="154"/>
      <c r="B4" s="19" t="s">
        <v>56</v>
      </c>
      <c r="C4" s="35">
        <v>4640000</v>
      </c>
      <c r="D4" s="27" t="s">
        <v>57</v>
      </c>
      <c r="E4" s="36">
        <v>4430000</v>
      </c>
    </row>
    <row r="5" spans="1:5" ht="18.75" customHeight="1">
      <c r="A5" s="154"/>
      <c r="B5" s="19" t="s">
        <v>58</v>
      </c>
      <c r="C5" s="28">
        <f>E4/C4</f>
        <v>0.95474137931034486</v>
      </c>
      <c r="D5" s="27" t="s">
        <v>33</v>
      </c>
      <c r="E5" s="36">
        <v>4430000</v>
      </c>
    </row>
    <row r="6" spans="1:5" ht="18.75" customHeight="1">
      <c r="A6" s="154"/>
      <c r="B6" s="19" t="s">
        <v>32</v>
      </c>
      <c r="C6" s="29" t="s">
        <v>194</v>
      </c>
      <c r="D6" s="27" t="s">
        <v>84</v>
      </c>
      <c r="E6" s="37" t="s">
        <v>198</v>
      </c>
    </row>
    <row r="7" spans="1:5" ht="18.75" customHeight="1">
      <c r="A7" s="154"/>
      <c r="B7" s="19" t="s">
        <v>59</v>
      </c>
      <c r="C7" s="30" t="s">
        <v>161</v>
      </c>
      <c r="D7" s="27" t="s">
        <v>60</v>
      </c>
      <c r="E7" s="37" t="s">
        <v>195</v>
      </c>
    </row>
    <row r="8" spans="1:5" ht="18.75" customHeight="1">
      <c r="A8" s="154"/>
      <c r="B8" s="19" t="s">
        <v>61</v>
      </c>
      <c r="C8" s="30" t="s">
        <v>162</v>
      </c>
      <c r="D8" s="27" t="s">
        <v>35</v>
      </c>
      <c r="E8" s="31" t="s">
        <v>206</v>
      </c>
    </row>
    <row r="9" spans="1:5" ht="18.75" customHeight="1" thickBot="1">
      <c r="A9" s="155"/>
      <c r="B9" s="20" t="s">
        <v>62</v>
      </c>
      <c r="C9" s="32" t="s">
        <v>163</v>
      </c>
      <c r="D9" s="33" t="s">
        <v>63</v>
      </c>
      <c r="E9" s="34" t="s">
        <v>196</v>
      </c>
    </row>
    <row r="10" spans="1:5" ht="18.75" customHeight="1" thickTop="1">
      <c r="A10" s="153" t="s">
        <v>54</v>
      </c>
      <c r="B10" s="18" t="s">
        <v>55</v>
      </c>
      <c r="C10" s="156" t="s">
        <v>197</v>
      </c>
      <c r="D10" s="157"/>
      <c r="E10" s="158"/>
    </row>
    <row r="11" spans="1:5" ht="18.75" customHeight="1">
      <c r="A11" s="154"/>
      <c r="B11" s="19" t="s">
        <v>56</v>
      </c>
      <c r="C11" s="35">
        <v>5206000</v>
      </c>
      <c r="D11" s="27" t="s">
        <v>57</v>
      </c>
      <c r="E11" s="36">
        <v>4946000</v>
      </c>
    </row>
    <row r="12" spans="1:5" ht="18.75" customHeight="1">
      <c r="A12" s="154"/>
      <c r="B12" s="19" t="s">
        <v>58</v>
      </c>
      <c r="C12" s="28">
        <f>E11/C11</f>
        <v>0.95005762581636577</v>
      </c>
      <c r="D12" s="27" t="s">
        <v>33</v>
      </c>
      <c r="E12" s="36">
        <v>4946000</v>
      </c>
    </row>
    <row r="13" spans="1:5" ht="18.75" customHeight="1">
      <c r="A13" s="154"/>
      <c r="B13" s="19" t="s">
        <v>32</v>
      </c>
      <c r="C13" s="29" t="s">
        <v>208</v>
      </c>
      <c r="D13" s="27" t="s">
        <v>84</v>
      </c>
      <c r="E13" s="37" t="s">
        <v>199</v>
      </c>
    </row>
    <row r="14" spans="1:5" ht="18.75" customHeight="1">
      <c r="A14" s="154"/>
      <c r="B14" s="19" t="s">
        <v>59</v>
      </c>
      <c r="C14" s="30" t="s">
        <v>161</v>
      </c>
      <c r="D14" s="27" t="s">
        <v>60</v>
      </c>
      <c r="E14" s="37" t="s">
        <v>200</v>
      </c>
    </row>
    <row r="15" spans="1:5" ht="18.75" customHeight="1">
      <c r="A15" s="154"/>
      <c r="B15" s="19" t="s">
        <v>61</v>
      </c>
      <c r="C15" s="30" t="s">
        <v>162</v>
      </c>
      <c r="D15" s="27" t="s">
        <v>35</v>
      </c>
      <c r="E15" s="31" t="s">
        <v>201</v>
      </c>
    </row>
    <row r="16" spans="1:5" ht="18.75" customHeight="1" thickBot="1">
      <c r="A16" s="155"/>
      <c r="B16" s="20" t="s">
        <v>62</v>
      </c>
      <c r="C16" s="32" t="s">
        <v>163</v>
      </c>
      <c r="D16" s="33" t="s">
        <v>63</v>
      </c>
      <c r="E16" s="34" t="s">
        <v>202</v>
      </c>
    </row>
    <row r="17" ht="14.25" thickTop="1"/>
  </sheetData>
  <mergeCells count="5">
    <mergeCell ref="A1:E1"/>
    <mergeCell ref="A3:A9"/>
    <mergeCell ref="C3:E3"/>
    <mergeCell ref="A10:A16"/>
    <mergeCell ref="C10:E10"/>
  </mergeCells>
  <phoneticPr fontId="4" type="noConversion"/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85" zoomScaleNormal="85" workbookViewId="0">
      <selection activeCell="B22" sqref="B22:F22"/>
    </sheetView>
  </sheetViews>
  <sheetFormatPr defaultRowHeight="13.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>
      <c r="A1" s="150" t="s">
        <v>22</v>
      </c>
      <c r="B1" s="150"/>
      <c r="C1" s="150"/>
      <c r="D1" s="150"/>
      <c r="E1" s="150"/>
      <c r="F1" s="150"/>
    </row>
    <row r="2" spans="1:6" ht="26.25" thickBot="1">
      <c r="A2" s="3"/>
      <c r="B2" s="4"/>
      <c r="C2" s="5"/>
      <c r="D2" s="5"/>
      <c r="E2" s="1"/>
      <c r="F2" s="40" t="s">
        <v>52</v>
      </c>
    </row>
    <row r="3" spans="1:6" ht="22.5" customHeight="1" thickTop="1">
      <c r="A3" s="10" t="s">
        <v>31</v>
      </c>
      <c r="B3" s="169" t="s">
        <v>203</v>
      </c>
      <c r="C3" s="170"/>
      <c r="D3" s="170"/>
      <c r="E3" s="170"/>
      <c r="F3" s="171"/>
    </row>
    <row r="4" spans="1:6" ht="18.75" customHeight="1">
      <c r="A4" s="164" t="s">
        <v>39</v>
      </c>
      <c r="B4" s="165" t="s">
        <v>32</v>
      </c>
      <c r="C4" s="175" t="s">
        <v>93</v>
      </c>
      <c r="D4" s="13" t="s">
        <v>40</v>
      </c>
      <c r="E4" s="13" t="s">
        <v>33</v>
      </c>
      <c r="F4" s="14" t="s">
        <v>44</v>
      </c>
    </row>
    <row r="5" spans="1:6" ht="18.75" customHeight="1">
      <c r="A5" s="164"/>
      <c r="B5" s="165"/>
      <c r="C5" s="176"/>
      <c r="D5" s="15" t="s">
        <v>41</v>
      </c>
      <c r="E5" s="15" t="s">
        <v>34</v>
      </c>
      <c r="F5" s="16" t="s">
        <v>42</v>
      </c>
    </row>
    <row r="6" spans="1:6" ht="18.75" customHeight="1">
      <c r="A6" s="164"/>
      <c r="B6" s="172" t="s">
        <v>194</v>
      </c>
      <c r="C6" s="177" t="s">
        <v>205</v>
      </c>
      <c r="D6" s="173">
        <v>4640000</v>
      </c>
      <c r="E6" s="173">
        <v>4430000</v>
      </c>
      <c r="F6" s="174">
        <f>E6/D6</f>
        <v>0.95474137931034486</v>
      </c>
    </row>
    <row r="7" spans="1:6" ht="18.75" customHeight="1">
      <c r="A7" s="164"/>
      <c r="B7" s="172"/>
      <c r="C7" s="178"/>
      <c r="D7" s="173"/>
      <c r="E7" s="173"/>
      <c r="F7" s="174"/>
    </row>
    <row r="8" spans="1:6" ht="18.75" customHeight="1">
      <c r="A8" s="164" t="s">
        <v>35</v>
      </c>
      <c r="B8" s="13" t="s">
        <v>36</v>
      </c>
      <c r="C8" s="13" t="s">
        <v>46</v>
      </c>
      <c r="D8" s="165" t="s">
        <v>37</v>
      </c>
      <c r="E8" s="165"/>
      <c r="F8" s="166"/>
    </row>
    <row r="9" spans="1:6" ht="18.75" customHeight="1">
      <c r="A9" s="164"/>
      <c r="B9" s="80" t="s">
        <v>181</v>
      </c>
      <c r="C9" s="7" t="s">
        <v>207</v>
      </c>
      <c r="D9" s="167" t="s">
        <v>196</v>
      </c>
      <c r="E9" s="167"/>
      <c r="F9" s="168"/>
    </row>
    <row r="10" spans="1:6" ht="18.75" customHeight="1">
      <c r="A10" s="11" t="s">
        <v>45</v>
      </c>
      <c r="B10" s="159" t="s">
        <v>164</v>
      </c>
      <c r="C10" s="160"/>
      <c r="D10" s="160"/>
      <c r="E10" s="160"/>
      <c r="F10" s="161"/>
    </row>
    <row r="11" spans="1:6" ht="18.75" customHeight="1">
      <c r="A11" s="11" t="s">
        <v>43</v>
      </c>
      <c r="B11" s="159" t="s">
        <v>165</v>
      </c>
      <c r="C11" s="160"/>
      <c r="D11" s="160"/>
      <c r="E11" s="160"/>
      <c r="F11" s="161"/>
    </row>
    <row r="12" spans="1:6" ht="18.75" customHeight="1" thickBot="1">
      <c r="A12" s="12" t="s">
        <v>38</v>
      </c>
      <c r="B12" s="162"/>
      <c r="C12" s="162"/>
      <c r="D12" s="162"/>
      <c r="E12" s="162"/>
      <c r="F12" s="163"/>
    </row>
    <row r="13" spans="1:6" ht="22.5" customHeight="1" thickTop="1">
      <c r="A13" s="10" t="s">
        <v>31</v>
      </c>
      <c r="B13" s="169" t="s">
        <v>204</v>
      </c>
      <c r="C13" s="170"/>
      <c r="D13" s="170"/>
      <c r="E13" s="170"/>
      <c r="F13" s="171"/>
    </row>
    <row r="14" spans="1:6" ht="18.75" customHeight="1">
      <c r="A14" s="164" t="s">
        <v>39</v>
      </c>
      <c r="B14" s="165" t="s">
        <v>32</v>
      </c>
      <c r="C14" s="175" t="s">
        <v>84</v>
      </c>
      <c r="D14" s="146" t="s">
        <v>40</v>
      </c>
      <c r="E14" s="146" t="s">
        <v>33</v>
      </c>
      <c r="F14" s="147" t="s">
        <v>44</v>
      </c>
    </row>
    <row r="15" spans="1:6" ht="18.75" customHeight="1">
      <c r="A15" s="164"/>
      <c r="B15" s="165"/>
      <c r="C15" s="176"/>
      <c r="D15" s="15" t="s">
        <v>41</v>
      </c>
      <c r="E15" s="15" t="s">
        <v>34</v>
      </c>
      <c r="F15" s="16" t="s">
        <v>42</v>
      </c>
    </row>
    <row r="16" spans="1:6" ht="18.75" customHeight="1">
      <c r="A16" s="164"/>
      <c r="B16" s="172" t="s">
        <v>209</v>
      </c>
      <c r="C16" s="177" t="s">
        <v>210</v>
      </c>
      <c r="D16" s="173">
        <v>5206000</v>
      </c>
      <c r="E16" s="173">
        <v>4946000</v>
      </c>
      <c r="F16" s="174">
        <f>E16/D16</f>
        <v>0.95005762581636577</v>
      </c>
    </row>
    <row r="17" spans="1:6" ht="18.75" customHeight="1">
      <c r="A17" s="164"/>
      <c r="B17" s="172"/>
      <c r="C17" s="178"/>
      <c r="D17" s="173"/>
      <c r="E17" s="173"/>
      <c r="F17" s="174"/>
    </row>
    <row r="18" spans="1:6" ht="18.75" customHeight="1">
      <c r="A18" s="164" t="s">
        <v>35</v>
      </c>
      <c r="B18" s="146" t="s">
        <v>36</v>
      </c>
      <c r="C18" s="146" t="s">
        <v>46</v>
      </c>
      <c r="D18" s="165" t="s">
        <v>37</v>
      </c>
      <c r="E18" s="165"/>
      <c r="F18" s="166"/>
    </row>
    <row r="19" spans="1:6" ht="18.75" customHeight="1">
      <c r="A19" s="164"/>
      <c r="B19" s="80" t="s">
        <v>211</v>
      </c>
      <c r="C19" s="7" t="s">
        <v>212</v>
      </c>
      <c r="D19" s="167" t="s">
        <v>202</v>
      </c>
      <c r="E19" s="167"/>
      <c r="F19" s="168"/>
    </row>
    <row r="20" spans="1:6" ht="18.75" customHeight="1">
      <c r="A20" s="145" t="s">
        <v>45</v>
      </c>
      <c r="B20" s="159" t="s">
        <v>164</v>
      </c>
      <c r="C20" s="160"/>
      <c r="D20" s="160"/>
      <c r="E20" s="160"/>
      <c r="F20" s="161"/>
    </row>
    <row r="21" spans="1:6" ht="18.75" customHeight="1">
      <c r="A21" s="145" t="s">
        <v>43</v>
      </c>
      <c r="B21" s="159" t="s">
        <v>137</v>
      </c>
      <c r="C21" s="160"/>
      <c r="D21" s="160"/>
      <c r="E21" s="160"/>
      <c r="F21" s="161"/>
    </row>
    <row r="22" spans="1:6" ht="18.75" customHeight="1" thickBot="1">
      <c r="A22" s="12" t="s">
        <v>38</v>
      </c>
      <c r="B22" s="162"/>
      <c r="C22" s="162"/>
      <c r="D22" s="162"/>
      <c r="E22" s="162"/>
      <c r="F22" s="163"/>
    </row>
    <row r="23" spans="1:6" ht="14.25" thickTop="1"/>
  </sheetData>
  <mergeCells count="31">
    <mergeCell ref="B22:F22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H26" sqref="H26"/>
    </sheetView>
  </sheetViews>
  <sheetFormatPr defaultRowHeight="13.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>
      <c r="A1" s="150" t="s">
        <v>94</v>
      </c>
      <c r="B1" s="150"/>
      <c r="C1" s="150"/>
      <c r="D1" s="150"/>
      <c r="E1" s="150"/>
      <c r="F1" s="150"/>
      <c r="G1" s="150"/>
      <c r="H1" s="150"/>
      <c r="I1" s="150"/>
    </row>
    <row r="2" spans="1:9" ht="26.25" thickBot="1">
      <c r="A2" s="151"/>
      <c r="B2" s="151"/>
      <c r="C2" s="39"/>
      <c r="D2" s="39"/>
      <c r="E2" s="39"/>
      <c r="F2" s="39"/>
      <c r="G2" s="39"/>
      <c r="H2" s="39"/>
      <c r="I2" s="48" t="s">
        <v>3</v>
      </c>
    </row>
    <row r="3" spans="1:9" ht="26.25" customHeight="1">
      <c r="A3" s="185" t="s">
        <v>4</v>
      </c>
      <c r="B3" s="183" t="s">
        <v>5</v>
      </c>
      <c r="C3" s="183" t="s">
        <v>77</v>
      </c>
      <c r="D3" s="183" t="s">
        <v>96</v>
      </c>
      <c r="E3" s="179" t="s">
        <v>99</v>
      </c>
      <c r="F3" s="180"/>
      <c r="G3" s="179" t="s">
        <v>100</v>
      </c>
      <c r="H3" s="180"/>
      <c r="I3" s="181" t="s">
        <v>95</v>
      </c>
    </row>
    <row r="4" spans="1:9" ht="28.5" customHeight="1" thickBot="1">
      <c r="A4" s="186"/>
      <c r="B4" s="184"/>
      <c r="C4" s="184"/>
      <c r="D4" s="184"/>
      <c r="E4" s="51" t="s">
        <v>97</v>
      </c>
      <c r="F4" s="51" t="s">
        <v>98</v>
      </c>
      <c r="G4" s="51" t="s">
        <v>97</v>
      </c>
      <c r="H4" s="51" t="s">
        <v>98</v>
      </c>
      <c r="I4" s="182"/>
    </row>
    <row r="5" spans="1:9" ht="28.5" customHeight="1" thickTop="1" thickBot="1">
      <c r="A5" s="52"/>
      <c r="B5" s="53" t="s">
        <v>106</v>
      </c>
      <c r="C5" s="54"/>
      <c r="D5" s="54"/>
      <c r="E5" s="78"/>
      <c r="F5" s="54"/>
      <c r="G5" s="78"/>
      <c r="H5" s="54"/>
      <c r="I5" s="79"/>
    </row>
    <row r="6" spans="1:9">
      <c r="C6" s="49"/>
      <c r="D6" s="49"/>
      <c r="E6" s="49"/>
      <c r="F6" s="49"/>
      <c r="G6" s="49"/>
      <c r="H6" s="49"/>
      <c r="I6" s="50"/>
    </row>
    <row r="7" spans="1:9">
      <c r="A7" s="2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2019-01-18T08:06:16Z</cp:lastPrinted>
  <dcterms:created xsi:type="dcterms:W3CDTF">2014-01-20T06:24:27Z</dcterms:created>
  <dcterms:modified xsi:type="dcterms:W3CDTF">2020-08-03T05:19:00Z</dcterms:modified>
</cp:coreProperties>
</file>