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드라이브 복사\판교\02. 계약\2025년\계약현황공개\"/>
    </mc:Choice>
  </mc:AlternateContent>
  <xr:revisionPtr revIDLastSave="0" documentId="13_ncr:1_{A02B8F82-9705-4E70-956F-B88B57360CAC}" xr6:coauthVersionLast="47" xr6:coauthVersionMax="47" xr10:uidLastSave="{00000000-0000-0000-0000-000000000000}"/>
  <bookViews>
    <workbookView xWindow="28680" yWindow="-120" windowWidth="29040" windowHeight="15720" tabRatio="747" activeTab="7" xr2:uid="{00000000-000D-0000-FFFF-FFFF00000000}"/>
  </bookViews>
  <sheets>
    <sheet name="물품발주계획" sheetId="24" r:id="rId1"/>
    <sheet name="공사발주계획" sheetId="26" r:id="rId2"/>
    <sheet name="용역발주계획" sheetId="25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definedNames>
    <definedName name="_xlnm._FilterDatabase" localSheetId="2" hidden="1">용역발주계획!$B$3:$M$4</definedName>
    <definedName name="_xlnm.Print_Area" localSheetId="6">대금지급현황!$B$1:$I$22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6" l="1"/>
  <c r="H18" i="6"/>
  <c r="H19" i="6"/>
  <c r="H20" i="6"/>
  <c r="H21" i="6"/>
  <c r="H16" i="6"/>
  <c r="H9" i="6"/>
  <c r="H22" i="6"/>
  <c r="H15" i="6"/>
  <c r="H12" i="6"/>
  <c r="D13" i="23"/>
  <c r="D37" i="23"/>
  <c r="D21" i="23"/>
  <c r="D29" i="23" l="1"/>
  <c r="H8" i="6"/>
  <c r="H10" i="6"/>
  <c r="H11" i="6"/>
  <c r="H13" i="6"/>
  <c r="H14" i="6"/>
  <c r="H5" i="6"/>
  <c r="H6" i="6"/>
  <c r="H7" i="6"/>
  <c r="H4" i="6"/>
  <c r="D6" i="9" l="1"/>
  <c r="F6" i="9"/>
  <c r="F53" i="23"/>
  <c r="D53" i="23" s="1"/>
  <c r="F61" i="23"/>
  <c r="D61" i="23" s="1"/>
  <c r="F69" i="23"/>
  <c r="D69" i="23" s="1"/>
  <c r="F77" i="23"/>
  <c r="D77" i="23" s="1"/>
  <c r="F85" i="23"/>
  <c r="D85" i="23" s="1"/>
  <c r="F93" i="23"/>
  <c r="D93" i="23" s="1"/>
  <c r="F101" i="23"/>
  <c r="D101" i="23" s="1"/>
  <c r="F109" i="23"/>
  <c r="D109" i="23" s="1"/>
  <c r="F117" i="23"/>
  <c r="D117" i="23" s="1"/>
  <c r="F125" i="23"/>
  <c r="D125" i="23" s="1"/>
  <c r="F45" i="23"/>
  <c r="D45" i="23" s="1"/>
  <c r="C3" i="9" l="1"/>
  <c r="F5" i="23"/>
  <c r="D5" i="23" s="1"/>
  <c r="E174" i="9"/>
  <c r="C174" i="9"/>
  <c r="F171" i="9"/>
  <c r="E171" i="9"/>
  <c r="D171" i="9"/>
  <c r="C171" i="9"/>
  <c r="C168" i="9"/>
  <c r="E163" i="9"/>
  <c r="C163" i="9"/>
  <c r="F160" i="9"/>
  <c r="E160" i="9"/>
  <c r="D160" i="9"/>
  <c r="C160" i="9"/>
  <c r="C157" i="9"/>
  <c r="E152" i="9"/>
  <c r="C152" i="9"/>
  <c r="F149" i="9"/>
  <c r="E149" i="9"/>
  <c r="D149" i="9"/>
  <c r="C149" i="9"/>
  <c r="C146" i="9"/>
  <c r="E141" i="9"/>
  <c r="C141" i="9"/>
  <c r="F138" i="9"/>
  <c r="E138" i="9"/>
  <c r="D138" i="9"/>
  <c r="C138" i="9"/>
  <c r="C135" i="9"/>
  <c r="E130" i="9"/>
  <c r="E9" i="9"/>
  <c r="C9" i="9"/>
  <c r="E6" i="9"/>
  <c r="C6" i="9"/>
  <c r="G6" i="9" l="1"/>
  <c r="G171" i="9"/>
  <c r="G160" i="9"/>
  <c r="G138" i="9"/>
  <c r="G149" i="9"/>
  <c r="E86" i="9" l="1"/>
  <c r="C86" i="9"/>
  <c r="C130" i="9"/>
  <c r="F127" i="9"/>
  <c r="E127" i="9"/>
  <c r="D127" i="9"/>
  <c r="C127" i="9"/>
  <c r="C124" i="9"/>
  <c r="E119" i="9"/>
  <c r="C119" i="9"/>
  <c r="F116" i="9"/>
  <c r="E116" i="9"/>
  <c r="D116" i="9"/>
  <c r="C116" i="9"/>
  <c r="C113" i="9"/>
  <c r="E108" i="9"/>
  <c r="C108" i="9"/>
  <c r="F105" i="9"/>
  <c r="E105" i="9"/>
  <c r="D105" i="9"/>
  <c r="C105" i="9"/>
  <c r="C102" i="9"/>
  <c r="E97" i="9"/>
  <c r="C97" i="9"/>
  <c r="F94" i="9"/>
  <c r="E94" i="9"/>
  <c r="D94" i="9"/>
  <c r="C94" i="9"/>
  <c r="C91" i="9"/>
  <c r="F83" i="9"/>
  <c r="E83" i="9"/>
  <c r="D83" i="9"/>
  <c r="C83" i="9"/>
  <c r="C80" i="9"/>
  <c r="E75" i="9"/>
  <c r="C75" i="9"/>
  <c r="F72" i="9"/>
  <c r="E72" i="9"/>
  <c r="D72" i="9"/>
  <c r="C72" i="9"/>
  <c r="C69" i="9"/>
  <c r="G127" i="9" l="1"/>
  <c r="G105" i="9"/>
  <c r="G83" i="9"/>
  <c r="G72" i="9"/>
  <c r="G116" i="9"/>
  <c r="G94" i="9"/>
  <c r="D61" i="9"/>
  <c r="C61" i="9"/>
  <c r="C58" i="9"/>
  <c r="E64" i="9" l="1"/>
  <c r="C64" i="9"/>
  <c r="E61" i="9"/>
  <c r="F61" i="9" l="1"/>
  <c r="G61" i="9" s="1"/>
  <c r="E53" i="9"/>
  <c r="C53" i="9"/>
  <c r="F50" i="9"/>
  <c r="E50" i="9"/>
  <c r="D50" i="9"/>
  <c r="C50" i="9"/>
  <c r="C47" i="9"/>
  <c r="G50" i="9" l="1"/>
  <c r="E42" i="9" l="1"/>
  <c r="C42" i="9"/>
  <c r="F39" i="9"/>
  <c r="E39" i="9"/>
  <c r="D39" i="9"/>
  <c r="C39" i="9"/>
  <c r="C36" i="9"/>
  <c r="E31" i="9"/>
  <c r="C31" i="9"/>
  <c r="C25" i="9"/>
  <c r="E28" i="9"/>
  <c r="D28" i="9"/>
  <c r="C28" i="9"/>
  <c r="G39" i="9" l="1"/>
  <c r="F28" i="9" l="1"/>
  <c r="G28" i="9" s="1"/>
  <c r="C20" i="9"/>
  <c r="E20" i="9" l="1"/>
  <c r="D17" i="9" l="1"/>
  <c r="E17" i="9"/>
  <c r="F17" i="9" l="1"/>
  <c r="C17" i="9"/>
  <c r="C14" i="9"/>
  <c r="G1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F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<sst xmlns="http://schemas.openxmlformats.org/spreadsheetml/2006/main" count="945" uniqueCount="252">
  <si>
    <t>계약방법</t>
    <phoneticPr fontId="5" type="noConversion"/>
  </si>
  <si>
    <t>비고</t>
    <phoneticPr fontId="5" type="noConversion"/>
  </si>
  <si>
    <t>계약부서</t>
    <phoneticPr fontId="5" type="noConversion"/>
  </si>
  <si>
    <t>계약명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</si>
  <si>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</si>
  <si>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</si>
  <si>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</si>
  <si>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</si>
  <si>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</si>
  <si>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</si>
  <si>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</si>
  <si>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</si>
  <si>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</si>
  <si>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</si>
  <si>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</si>
  <si>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</si>
  <si>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</si>
  <si>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</si>
  <si>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</si>
  <si>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</si>
  <si>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</si>
  <si>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</si>
  <si>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</si>
  <si>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</si>
  <si>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</si>
  <si>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</si>
  <si>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</si>
  <si>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</si>
  <si>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</si>
  <si>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</si>
  <si>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</si>
  <si>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</si>
  <si>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계약현황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</si>
  <si>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</si>
  <si>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</si>
  <si>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</si>
  <si>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</si>
  <si>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</si>
  <si>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</si>
  <si>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</si>
  <si>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</si>
  <si>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5" type="noConversion"/>
  </si>
  <si>
    <t>물품 발주계획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</si>
  <si>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</si>
  <si>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</si>
  <si>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</si>
  <si>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</si>
  <si>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</si>
  <si>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</si>
  <si>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</si>
  <si>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</si>
  <si>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</si>
  <si>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</si>
  <si>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</si>
  <si>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</si>
  <si>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</si>
  <si>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</si>
  <si>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</si>
  <si>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</si>
  <si>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</si>
  <si>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</si>
  <si>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</si>
  <si>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</si>
  <si>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</si>
  <si>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</si>
  <si>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</si>
  <si>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중원청소년수련관</t>
    <phoneticPr fontId="5" type="noConversion"/>
  </si>
  <si>
    <t>1인 수의 계약</t>
    <phoneticPr fontId="5" type="noConversion"/>
  </si>
  <si>
    <t>소액수의</t>
    <phoneticPr fontId="5" type="noConversion"/>
  </si>
  <si>
    <t>지방자치를 당사자로 하는 계약에 관한 법률 시행령 제25조1항5호에 의한 수의계약</t>
    <phoneticPr fontId="5" type="noConversion"/>
  </si>
  <si>
    <t>계약율(%)</t>
  </si>
  <si>
    <t>입찰현황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</si>
  <si>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</si>
  <si>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</si>
  <si>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</si>
  <si>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</si>
  <si>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</si>
  <si>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</si>
  <si>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</si>
  <si>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개찰현황</t>
    <phoneticPr fontId="5" type="noConversion"/>
  </si>
  <si>
    <t>계약부서</t>
    <phoneticPr fontId="5" type="noConversion"/>
  </si>
  <si>
    <t>계약명</t>
    <phoneticPr fontId="5" type="noConversion"/>
  </si>
  <si>
    <t>계약방법</t>
    <phoneticPr fontId="5" type="noConversion"/>
  </si>
  <si>
    <t>개찰일시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</si>
  <si>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</si>
  <si>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</si>
  <si>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</si>
  <si>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</si>
  <si>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</si>
  <si>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</si>
  <si>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</si>
  <si>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용역명</t>
    <phoneticPr fontId="5" type="noConversion"/>
  </si>
  <si>
    <t>일반</t>
    <phoneticPr fontId="5" type="noConversion"/>
  </si>
  <si>
    <t>최초계약금액</t>
    <phoneticPr fontId="5" type="noConversion"/>
  </si>
  <si>
    <t xml:space="preserve">     </t>
    <phoneticPr fontId="5" type="noConversion"/>
  </si>
  <si>
    <t>(단위 : 원)</t>
    <phoneticPr fontId="5" type="noConversion"/>
  </si>
  <si>
    <t>구매예정금액</t>
    <phoneticPr fontId="5" type="noConversion"/>
  </si>
  <si>
    <t>예산액</t>
    <phoneticPr fontId="5" type="noConversion"/>
  </si>
  <si>
    <t>도급액</t>
    <phoneticPr fontId="5" type="noConversion"/>
  </si>
  <si>
    <t>관급자재대</t>
    <phoneticPr fontId="5" type="noConversion"/>
  </si>
  <si>
    <t>기타</t>
    <phoneticPr fontId="5" type="noConversion"/>
  </si>
  <si>
    <t>계</t>
    <phoneticPr fontId="5" type="noConversion"/>
  </si>
  <si>
    <t>(단위: 원)</t>
    <phoneticPr fontId="5" type="noConversion"/>
  </si>
  <si>
    <t xml:space="preserve"> </t>
    <phoneticPr fontId="5" type="noConversion"/>
  </si>
  <si>
    <t>임춘재</t>
    <phoneticPr fontId="5" type="noConversion"/>
  </si>
  <si>
    <t>천미애</t>
    <phoneticPr fontId="5" type="noConversion"/>
  </si>
  <si>
    <t>강인성외 1명</t>
    <phoneticPr fontId="5" type="noConversion"/>
  </si>
  <si>
    <t>신도종합서비스</t>
  </si>
  <si>
    <t>주식회사 크루버스</t>
    <phoneticPr fontId="5" type="noConversion"/>
  </si>
  <si>
    <t>-</t>
    <phoneticPr fontId="5" type="noConversion"/>
  </si>
  <si>
    <t>중원유스센터</t>
    <phoneticPr fontId="5" type="noConversion"/>
  </si>
  <si>
    <t>- 해당사항 없음 -</t>
  </si>
  <si>
    <t>수의계약</t>
    <phoneticPr fontId="5" type="noConversion"/>
  </si>
  <si>
    <t>판교유스센터</t>
  </si>
  <si>
    <t>판교유스센터</t>
    <phoneticPr fontId="5" type="noConversion"/>
  </si>
  <si>
    <t>2025년 무인경비시스템 위탁관리</t>
    <phoneticPr fontId="5" type="noConversion"/>
  </si>
  <si>
    <t>주식회사 에스원</t>
    <phoneticPr fontId="5" type="noConversion"/>
  </si>
  <si>
    <t>2025년 인터넷 전화(2차)</t>
    <phoneticPr fontId="5" type="noConversion"/>
  </si>
  <si>
    <t>㈜케이티</t>
  </si>
  <si>
    <t>2025년 인터넷망(2차)</t>
    <phoneticPr fontId="5" type="noConversion"/>
  </si>
  <si>
    <t>2025년 복합기 임대차 계약</t>
    <phoneticPr fontId="5" type="noConversion"/>
  </si>
  <si>
    <t>2025년 복합기 임대차 계약(방과후아카데미)</t>
    <phoneticPr fontId="5" type="noConversion"/>
  </si>
  <si>
    <t>2025년 수련관 승강기 위탁관리(수련관)</t>
    <phoneticPr fontId="5" type="noConversion"/>
  </si>
  <si>
    <t>오티스엘리베이터㈜</t>
  </si>
  <si>
    <t>2025년 수영장 승강기 위탁관리(수영장)</t>
    <phoneticPr fontId="5" type="noConversion"/>
  </si>
  <si>
    <t>경기엘리베이터㈜</t>
  </si>
  <si>
    <t>웅진코웨이㈜</t>
  </si>
  <si>
    <t>2025년 소방안전관리 위탁대행</t>
    <phoneticPr fontId="5" type="noConversion"/>
  </si>
  <si>
    <t>성남소방전기㈜</t>
    <phoneticPr fontId="5" type="noConversion"/>
  </si>
  <si>
    <t>2025년도 시설관리용역</t>
    <phoneticPr fontId="5" type="noConversion"/>
  </si>
  <si>
    <t>대성종합관리 주식회사</t>
    <phoneticPr fontId="5" type="noConversion"/>
  </si>
  <si>
    <t>2025년 분당판교청소년수련관
청소년방과후아카데미 위탁급식 용역</t>
    <phoneticPr fontId="5" type="noConversion"/>
  </si>
  <si>
    <t>밥플러스</t>
    <phoneticPr fontId="5" type="noConversion"/>
  </si>
  <si>
    <t>2025년 분당판교청소년수련관 
청소년방과후 아카데미 셔틀버스 용역</t>
    <phoneticPr fontId="5" type="noConversion"/>
  </si>
  <si>
    <t>㈜서울고속관광</t>
  </si>
  <si>
    <t>2025 셔틀버스 임차 용역</t>
    <phoneticPr fontId="5" type="noConversion"/>
  </si>
  <si>
    <t>-이하여백-</t>
    <phoneticPr fontId="5" type="noConversion"/>
  </si>
  <si>
    <t>주식회사케이티</t>
    <phoneticPr fontId="5" type="noConversion"/>
  </si>
  <si>
    <t>신도종합서비스</t>
    <phoneticPr fontId="5" type="noConversion"/>
  </si>
  <si>
    <t>성남소방전기㈜</t>
    <phoneticPr fontId="5" type="noConversion"/>
  </si>
  <si>
    <t>밥플러스</t>
    <phoneticPr fontId="5" type="noConversion"/>
  </si>
  <si>
    <t>㈜서울고속관광</t>
    <phoneticPr fontId="5" type="noConversion"/>
  </si>
  <si>
    <t>대성종합관리</t>
    <phoneticPr fontId="5" type="noConversion"/>
  </si>
  <si>
    <t>㈜경기엘리베이터</t>
    <phoneticPr fontId="5" type="noConversion"/>
  </si>
  <si>
    <t>오티스엘리베이터 유한회사</t>
    <phoneticPr fontId="5" type="noConversion"/>
  </si>
  <si>
    <t>수의</t>
    <phoneticPr fontId="5" type="noConversion"/>
  </si>
  <si>
    <t>031-729-9611</t>
    <phoneticPr fontId="5" type="noConversion"/>
  </si>
  <si>
    <t>2025. 청소년방과후아카데미 디지털 역량 성장 프로그램 계약</t>
  </si>
  <si>
    <t>2025년 정수기,비데,공기청정기 위탁관리</t>
    <phoneticPr fontId="5" type="noConversion"/>
  </si>
  <si>
    <t>조아트</t>
    <phoneticPr fontId="5" type="noConversion"/>
  </si>
  <si>
    <t>2025.09.29.</t>
    <phoneticPr fontId="5" type="noConversion"/>
  </si>
  <si>
    <t>정회일</t>
    <phoneticPr fontId="5" type="noConversion"/>
  </si>
  <si>
    <t>2025. 청소년어울림마당 현수막 제작</t>
  </si>
  <si>
    <t>ea</t>
    <phoneticPr fontId="5" type="noConversion"/>
  </si>
  <si>
    <t>어린이 화장실 설치 및 시설환경 개선공사</t>
  </si>
  <si>
    <t>2025년 공연장 정기 안전검사</t>
    <phoneticPr fontId="5" type="noConversion"/>
  </si>
  <si>
    <t>10월 청소년방과후아카데미 주말체험활동 차량 임차</t>
  </si>
  <si>
    <t>2025년 판교유스센터 축제 홍보물 제작</t>
  </si>
  <si>
    <t>㈜와이즈교육</t>
    <phoneticPr fontId="5" type="noConversion"/>
  </si>
  <si>
    <t>마케팅스토리</t>
    <phoneticPr fontId="5" type="noConversion"/>
  </si>
  <si>
    <t>경기도 성남시 분당구 내정로 185-0</t>
    <phoneticPr fontId="5" type="noConversion"/>
  </si>
  <si>
    <t>2025.09.29.~2025.10.17.</t>
    <phoneticPr fontId="5" type="noConversion"/>
  </si>
  <si>
    <t>경기도 성남시 수정로251번길7</t>
    <phoneticPr fontId="5" type="noConversion"/>
  </si>
  <si>
    <t>강석훈</t>
    <phoneticPr fontId="5" type="noConversion"/>
  </si>
  <si>
    <t>㈜문일종합관리)</t>
    <phoneticPr fontId="5" type="noConversion"/>
  </si>
  <si>
    <t>2025년 방역 및 소독 위탁계약-5차</t>
    <phoneticPr fontId="5" type="noConversion"/>
  </si>
  <si>
    <t>10월 준공검사현황</t>
    <phoneticPr fontId="5" type="noConversion"/>
  </si>
  <si>
    <t>2025년 판교유스센터 축제 홍보물 제작</t>
    <phoneticPr fontId="5" type="noConversion"/>
  </si>
  <si>
    <t>동주RS</t>
    <phoneticPr fontId="5" type="noConversion"/>
  </si>
  <si>
    <t>(사)대한산업안전협회 진단컨설팅본부</t>
    <phoneticPr fontId="5" type="noConversion"/>
  </si>
  <si>
    <t>㈜선진항공</t>
    <phoneticPr fontId="5" type="noConversion"/>
  </si>
  <si>
    <t>2025년 조경수 및 수목 방제공사 계약</t>
    <phoneticPr fontId="5" type="noConversion"/>
  </si>
  <si>
    <t>주식회사 위더스타운</t>
    <phoneticPr fontId="5" type="noConversion"/>
  </si>
  <si>
    <t>10월 대금지급현황</t>
    <phoneticPr fontId="5" type="noConversion"/>
  </si>
  <si>
    <t>2025. 9월 시설관리용역비 지급(사업)</t>
  </si>
  <si>
    <t>2025년 9월 유스센터 승강기 위탁관리비 지급</t>
  </si>
  <si>
    <t>2025년 9월 수영장 승강기 위탁관리비 지급</t>
  </si>
  <si>
    <t>9월 청소년방과후아카데미 셔틀버스 임차료 지급</t>
  </si>
  <si>
    <t>2025년 9월 셔틀버스 위탁관리비 지급</t>
    <phoneticPr fontId="5" type="noConversion"/>
  </si>
  <si>
    <t>9월 청소년방과후아카데미 급식비 지급(국도비)</t>
    <phoneticPr fontId="5" type="noConversion"/>
  </si>
  <si>
    <t>2025년 조경수 및 수목 방제공사 대금지급</t>
  </si>
  <si>
    <t>9~10월 청소년방과후아카데미 디지털 역량 성장 프로그램비 지급</t>
  </si>
  <si>
    <t>2025. 9월분 인터넷전화 사용료 지급</t>
    <phoneticPr fontId="5" type="noConversion"/>
  </si>
  <si>
    <t>2025. 9월분 인터넷망 사용료 지급</t>
    <phoneticPr fontId="5" type="noConversion"/>
  </si>
  <si>
    <t>2025년 9월 복합기 임차료 지급</t>
    <phoneticPr fontId="5" type="noConversion"/>
  </si>
  <si>
    <t>2025. 9월 소방시설 위탁관리비 지급</t>
    <phoneticPr fontId="5" type="noConversion"/>
  </si>
  <si>
    <t>9월 청소년방과후아카데미 복합기 임차료 지급</t>
    <phoneticPr fontId="5" type="noConversion"/>
  </si>
  <si>
    <t>방역 및 소독비 지급-5차</t>
  </si>
  <si>
    <t>어린이 화장실 설치 및 시설환경 개선공사 대금 지급</t>
  </si>
  <si>
    <t>2025년 공연장 정기안전검사 대금 지급</t>
  </si>
  <si>
    <t>2025. 청소년어울림마당 현수막 제작(국도시비)</t>
  </si>
  <si>
    <t>10월 청소년방과후아카데미 주말체험활동 차량 임차비 지급</t>
  </si>
  <si>
    <t>㈜문일종합관리</t>
    <phoneticPr fontId="5" type="noConversion"/>
  </si>
  <si>
    <t>11월</t>
  </si>
  <si>
    <t>11월</t>
    <phoneticPr fontId="5" type="noConversion"/>
  </si>
  <si>
    <t>옥외용 벤치 구입 및 설치</t>
  </si>
  <si>
    <t>옥외용벤치 1600*669*829mm, 3인용</t>
    <phoneticPr fontId="5" type="noConversion"/>
  </si>
  <si>
    <t>김지호</t>
    <phoneticPr fontId="5" type="noConversion"/>
  </si>
  <si>
    <t>031-72-9617</t>
    <phoneticPr fontId="5" type="noConversion"/>
  </si>
  <si>
    <t>-해당없음-</t>
    <phoneticPr fontId="5" type="noConversion"/>
  </si>
  <si>
    <t>2025 UN청소년환경총회 위탁 급식 계약</t>
  </si>
  <si>
    <t>2025 UN청소년환경총회 홍보영상 제작</t>
  </si>
  <si>
    <t>2025년 하반기 물탱크 청소 실시</t>
  </si>
  <si>
    <t>2025 UN청소년환경총회 특별공연 계약</t>
  </si>
  <si>
    <t>2025 UN청소년환경총회 가이드북 제작</t>
  </si>
  <si>
    <t>2025 UN청소년환경총회 모의유엔교육 프로그램 계약 건의</t>
  </si>
  <si>
    <t>2025. 판교유스센터 X KOICA개발협력전시관 공동주관『특별 단풍축제』차량 임차</t>
  </si>
  <si>
    <t>2025년</t>
  </si>
  <si>
    <t>조달</t>
    <phoneticPr fontId="5" type="noConversion"/>
  </si>
  <si>
    <t>김성룡</t>
  </si>
  <si>
    <t>이찬형</t>
  </si>
  <si>
    <t>박다희</t>
  </si>
  <si>
    <t>031-729-9633</t>
    <phoneticPr fontId="5" type="noConversion"/>
  </si>
  <si>
    <t>031-729-9632</t>
    <phoneticPr fontId="5" type="noConversion"/>
  </si>
  <si>
    <t>10월 계약현황공개</t>
    <phoneticPr fontId="5" type="noConversion"/>
  </si>
  <si>
    <t>시설물안전연구원 주식회사</t>
  </si>
  <si>
    <t>경기도 성남시 수정구 산성대로 63</t>
    <phoneticPr fontId="5" type="noConversion"/>
  </si>
  <si>
    <t>2025.10.13.</t>
    <phoneticPr fontId="5" type="noConversion"/>
  </si>
  <si>
    <t>2025.10.14.~2025.11.12.</t>
    <phoneticPr fontId="5" type="noConversion"/>
  </si>
  <si>
    <t>2025.11.12.</t>
    <phoneticPr fontId="5" type="noConversion"/>
  </si>
  <si>
    <t>(사)대한산업안전협회 진단컨설팅본부</t>
  </si>
  <si>
    <t>서울특별시 영등포구 가마산로 364-0</t>
    <phoneticPr fontId="5" type="noConversion"/>
  </si>
  <si>
    <t>10월 청소년방과후아카데미 주말체험활동 차량 임차</t>
    <phoneticPr fontId="5" type="noConversion"/>
  </si>
  <si>
    <t>2025.10.14.</t>
    <phoneticPr fontId="5" type="noConversion"/>
  </si>
  <si>
    <t>2025.10.18.</t>
    <phoneticPr fontId="5" type="noConversion"/>
  </si>
  <si>
    <t>경기도 성남시 분당구 성남대로 776번길 54</t>
    <phoneticPr fontId="5" type="noConversion"/>
  </si>
  <si>
    <t>2025.10.16.</t>
    <phoneticPr fontId="5" type="noConversion"/>
  </si>
  <si>
    <t>2025.10.17.~2025.10.25.</t>
    <phoneticPr fontId="5" type="noConversion"/>
  </si>
  <si>
    <t>2025.10.25.</t>
    <phoneticPr fontId="5" type="noConversion"/>
  </si>
  <si>
    <t>여성기업</t>
    <phoneticPr fontId="5" type="noConversion"/>
  </si>
  <si>
    <t>2025.10.21.</t>
    <phoneticPr fontId="5" type="noConversion"/>
  </si>
  <si>
    <t>2025.10.21.~2025.10.25.</t>
    <phoneticPr fontId="5" type="noConversion"/>
  </si>
  <si>
    <t>경기도 성남시 수정로251번길7, 3층</t>
    <phoneticPr fontId="5" type="noConversion"/>
  </si>
  <si>
    <t>2025. 청소년어울림마당 행사장비 임차 계약 건의</t>
  </si>
  <si>
    <t>2025.10.22.</t>
    <phoneticPr fontId="5" type="noConversion"/>
  </si>
  <si>
    <t>경기도 성남시 중원구 사기막골로 164-0</t>
    <phoneticPr fontId="5" type="noConversion"/>
  </si>
  <si>
    <t>2025. 판교25통 네트워크 『힐링로드』 축제 - 널다리 가을날의 캠핑 - 행사장비 임차 계약 건의</t>
  </si>
  <si>
    <t>티트리렌탈</t>
    <phoneticPr fontId="5" type="noConversion"/>
  </si>
  <si>
    <t>경기도 광주시 초월읍 신월리 276-7</t>
    <phoneticPr fontId="5" type="noConversion"/>
  </si>
  <si>
    <t>2025 UN청소년환경총회 행사용품 임차 계약 건의</t>
    <phoneticPr fontId="5" type="noConversion"/>
  </si>
  <si>
    <t>2025.10.31.</t>
    <phoneticPr fontId="5" type="noConversion"/>
  </si>
  <si>
    <t>2025.11.15.~11.16.</t>
    <phoneticPr fontId="5" type="noConversion"/>
  </si>
  <si>
    <t>2025.11.16.</t>
    <phoneticPr fontId="5" type="noConversion"/>
  </si>
  <si>
    <t>2025. 하반기 시설물 정기안전점검</t>
    <phoneticPr fontId="5" type="noConversion"/>
  </si>
  <si>
    <t>2025.10.10.</t>
    <phoneticPr fontId="5" type="noConversion"/>
  </si>
  <si>
    <t>2025.10.13.~2025.11.07.</t>
    <phoneticPr fontId="5" type="noConversion"/>
  </si>
  <si>
    <t>2025.11.07.</t>
    <phoneticPr fontId="5" type="noConversion"/>
  </si>
  <si>
    <t>최명란</t>
    <phoneticPr fontId="5" type="noConversion"/>
  </si>
  <si>
    <t>김창용</t>
    <phoneticPr fontId="5" type="noConversion"/>
  </si>
  <si>
    <t>최해영</t>
    <phoneticPr fontId="5" type="noConversion"/>
  </si>
  <si>
    <t>최미숙</t>
    <phoneticPr fontId="5" type="noConversion"/>
  </si>
  <si>
    <t>장수연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</si>
</sst>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.000_);[Red]\(0.000\)"/>
  </numFmts>
  <fonts count="3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2">
    <xf numFmtId="0" fontId="0" fillId="0" borderId="0" xfId="0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0" fillId="0" borderId="0" xfId="0" applyNumberFormat="1"/>
    <xf numFmtId="0" fontId="13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19" fillId="4" borderId="0" xfId="0" applyFont="1" applyFill="1"/>
    <xf numFmtId="0" fontId="18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41" fontId="20" fillId="0" borderId="1" xfId="1" applyFont="1" applyFill="1" applyBorder="1" applyAlignment="1">
      <alignment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/>
    </xf>
    <xf numFmtId="0" fontId="20" fillId="0" borderId="49" xfId="0" applyFont="1" applyBorder="1" applyAlignment="1">
      <alignment horizontal="left" vertical="center" wrapText="1"/>
    </xf>
    <xf numFmtId="0" fontId="20" fillId="0" borderId="49" xfId="0" quotePrefix="1" applyFont="1" applyBorder="1" applyAlignment="1">
      <alignment horizontal="center" vertical="center" wrapText="1"/>
    </xf>
    <xf numFmtId="0" fontId="20" fillId="0" borderId="49" xfId="0" quotePrefix="1" applyFont="1" applyBorder="1" applyAlignment="1">
      <alignment horizontal="center" vertical="center"/>
    </xf>
    <xf numFmtId="176" fontId="22" fillId="0" borderId="49" xfId="0" applyNumberFormat="1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/>
    </xf>
    <xf numFmtId="0" fontId="21" fillId="2" borderId="27" xfId="0" applyFont="1" applyFill="1" applyBorder="1" applyAlignment="1">
      <alignment horizontal="center" vertical="center"/>
    </xf>
    <xf numFmtId="49" fontId="21" fillId="2" borderId="28" xfId="0" applyNumberFormat="1" applyFont="1" applyFill="1" applyBorder="1" applyAlignment="1">
      <alignment horizontal="center" vertical="center"/>
    </xf>
    <xf numFmtId="49" fontId="21" fillId="2" borderId="29" xfId="0" applyNumberFormat="1" applyFont="1" applyFill="1" applyBorder="1" applyAlignment="1">
      <alignment horizontal="center" vertical="center"/>
    </xf>
    <xf numFmtId="0" fontId="20" fillId="0" borderId="49" xfId="0" quotePrefix="1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wrapText="1" shrinkToFi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right" vertical="center" shrinkToFit="1"/>
    </xf>
    <xf numFmtId="0" fontId="27" fillId="2" borderId="2" xfId="0" applyFont="1" applyFill="1" applyBorder="1" applyAlignment="1">
      <alignment horizontal="center" vertical="center" shrinkToFit="1"/>
    </xf>
    <xf numFmtId="3" fontId="28" fillId="0" borderId="14" xfId="0" applyNumberFormat="1" applyFont="1" applyBorder="1" applyAlignment="1">
      <alignment horizontal="right" vertical="center" shrinkToFit="1"/>
    </xf>
    <xf numFmtId="9" fontId="28" fillId="0" borderId="2" xfId="0" applyNumberFormat="1" applyFont="1" applyBorder="1" applyAlignment="1">
      <alignment horizontal="center" vertical="center" shrinkToFit="1"/>
    </xf>
    <xf numFmtId="14" fontId="28" fillId="0" borderId="2" xfId="0" applyNumberFormat="1" applyFont="1" applyBorder="1" applyAlignment="1">
      <alignment horizontal="center" vertical="center" shrinkToFit="1"/>
    </xf>
    <xf numFmtId="0" fontId="29" fillId="2" borderId="2" xfId="0" applyFont="1" applyFill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27" fillId="2" borderId="16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29" fillId="2" borderId="16" xfId="0" applyFont="1" applyFill="1" applyBorder="1" applyAlignment="1">
      <alignment horizontal="center" vertical="center" shrinkToFit="1"/>
    </xf>
    <xf numFmtId="0" fontId="32" fillId="2" borderId="30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35" xfId="0" applyFont="1" applyFill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shrinkToFit="1"/>
    </xf>
    <xf numFmtId="178" fontId="20" fillId="2" borderId="55" xfId="0" applyNumberFormat="1" applyFont="1" applyFill="1" applyBorder="1" applyAlignment="1">
      <alignment horizontal="center" vertical="center"/>
    </xf>
    <xf numFmtId="177" fontId="21" fillId="0" borderId="49" xfId="0" applyNumberFormat="1" applyFont="1" applyBorder="1" applyAlignment="1">
      <alignment horizontal="center" vertical="center" shrinkToFit="1"/>
    </xf>
    <xf numFmtId="41" fontId="22" fillId="0" borderId="49" xfId="1" applyFont="1" applyBorder="1" applyAlignment="1" applyProtection="1">
      <alignment horizontal="center" vertical="center"/>
    </xf>
    <xf numFmtId="0" fontId="22" fillId="0" borderId="49" xfId="0" applyFont="1" applyBorder="1" applyAlignment="1">
      <alignment horizontal="center" vertical="center" wrapText="1"/>
    </xf>
    <xf numFmtId="177" fontId="21" fillId="0" borderId="52" xfId="0" applyNumberFormat="1" applyFont="1" applyBorder="1" applyAlignment="1">
      <alignment horizontal="center" vertical="center" wrapText="1"/>
    </xf>
    <xf numFmtId="0" fontId="16" fillId="0" borderId="0" xfId="0" applyFont="1"/>
    <xf numFmtId="0" fontId="18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31" fillId="2" borderId="4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wrapText="1"/>
    </xf>
    <xf numFmtId="41" fontId="0" fillId="4" borderId="0" xfId="0" applyNumberFormat="1" applyFill="1"/>
    <xf numFmtId="0" fontId="4" fillId="4" borderId="0" xfId="0" applyFont="1" applyFill="1"/>
    <xf numFmtId="41" fontId="4" fillId="4" borderId="0" xfId="1" applyFont="1" applyFill="1" applyAlignment="1"/>
    <xf numFmtId="41" fontId="20" fillId="0" borderId="1" xfId="259" applyNumberFormat="1" applyFont="1" applyFill="1" applyBorder="1" applyAlignment="1">
      <alignment horizontal="center" vertical="center"/>
    </xf>
    <xf numFmtId="177" fontId="20" fillId="0" borderId="7" xfId="0" applyNumberFormat="1" applyFont="1" applyFill="1" applyBorder="1" applyAlignment="1">
      <alignment horizontal="center" vertical="center" wrapText="1"/>
    </xf>
    <xf numFmtId="49" fontId="21" fillId="2" borderId="59" xfId="0" applyNumberFormat="1" applyFont="1" applyFill="1" applyBorder="1" applyAlignment="1">
      <alignment horizontal="center" vertical="center"/>
    </xf>
    <xf numFmtId="49" fontId="21" fillId="2" borderId="60" xfId="0" applyNumberFormat="1" applyFont="1" applyFill="1" applyBorder="1" applyAlignment="1">
      <alignment horizontal="center" vertical="center"/>
    </xf>
    <xf numFmtId="49" fontId="21" fillId="2" borderId="61" xfId="0" applyNumberFormat="1" applyFont="1" applyFill="1" applyBorder="1" applyAlignment="1">
      <alignment horizontal="center" vertical="center"/>
    </xf>
    <xf numFmtId="41" fontId="20" fillId="0" borderId="6" xfId="259" applyNumberFormat="1" applyFont="1" applyFill="1" applyBorder="1" applyAlignment="1">
      <alignment horizontal="center" vertical="center"/>
    </xf>
    <xf numFmtId="0" fontId="20" fillId="0" borderId="6" xfId="259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shrinkToFit="1"/>
    </xf>
    <xf numFmtId="181" fontId="15" fillId="3" borderId="28" xfId="0" applyNumberFormat="1" applyFont="1" applyFill="1" applyBorder="1" applyAlignment="1">
      <alignment horizontal="center" vertical="center" wrapText="1"/>
    </xf>
    <xf numFmtId="41" fontId="16" fillId="4" borderId="7" xfId="258" applyFont="1" applyFill="1" applyBorder="1" applyAlignment="1">
      <alignment horizontal="center" vertical="center" shrinkToFit="1"/>
    </xf>
    <xf numFmtId="0" fontId="23" fillId="4" borderId="0" xfId="0" applyFont="1" applyFill="1" applyAlignment="1">
      <alignment horizontal="left" vertical="center" shrinkToFit="1"/>
    </xf>
    <xf numFmtId="0" fontId="20" fillId="0" borderId="1" xfId="259" applyFont="1" applyFill="1" applyBorder="1" applyAlignment="1">
      <alignment horizontal="center" vertical="center" shrinkToFit="1"/>
    </xf>
    <xf numFmtId="0" fontId="20" fillId="0" borderId="6" xfId="259" applyFont="1" applyFill="1" applyBorder="1" applyAlignment="1">
      <alignment horizontal="center" vertical="center" shrinkToFit="1"/>
    </xf>
    <xf numFmtId="0" fontId="0" fillId="4" borderId="0" xfId="0" applyFill="1" applyAlignment="1">
      <alignment shrinkToFit="1"/>
    </xf>
    <xf numFmtId="49" fontId="21" fillId="2" borderId="60" xfId="0" applyNumberFormat="1" applyFont="1" applyFill="1" applyBorder="1" applyAlignment="1">
      <alignment horizontal="center" vertical="center" shrinkToFit="1"/>
    </xf>
    <xf numFmtId="41" fontId="18" fillId="4" borderId="0" xfId="1" applyFont="1" applyFill="1" applyAlignment="1">
      <alignment horizontal="center" vertical="center"/>
    </xf>
    <xf numFmtId="41" fontId="21" fillId="2" borderId="60" xfId="1" applyFont="1" applyFill="1" applyBorder="1" applyAlignment="1">
      <alignment horizontal="center" vertical="center"/>
    </xf>
    <xf numFmtId="41" fontId="0" fillId="4" borderId="0" xfId="1" applyFont="1" applyFill="1" applyAlignment="1"/>
    <xf numFmtId="180" fontId="16" fillId="0" borderId="57" xfId="0" applyNumberFormat="1" applyFont="1" applyBorder="1" applyAlignment="1">
      <alignment horizontal="center" vertical="center" shrinkToFit="1"/>
    </xf>
    <xf numFmtId="179" fontId="16" fillId="0" borderId="6" xfId="0" applyNumberFormat="1" applyFont="1" applyBorder="1" applyAlignment="1">
      <alignment horizontal="center" vertical="center" shrinkToFit="1"/>
    </xf>
    <xf numFmtId="0" fontId="16" fillId="4" borderId="6" xfId="0" applyFont="1" applyFill="1" applyBorder="1" applyAlignment="1">
      <alignment horizontal="center" vertical="center" shrinkToFit="1"/>
    </xf>
    <xf numFmtId="38" fontId="16" fillId="4" borderId="6" xfId="2" applyNumberFormat="1" applyFont="1" applyFill="1" applyBorder="1" applyAlignment="1">
      <alignment horizontal="center" vertical="center" shrinkToFit="1"/>
    </xf>
    <xf numFmtId="41" fontId="16" fillId="4" borderId="6" xfId="1" quotePrefix="1" applyFont="1" applyFill="1" applyBorder="1" applyAlignment="1">
      <alignment horizontal="center" vertical="center" shrinkToFit="1"/>
    </xf>
    <xf numFmtId="41" fontId="16" fillId="4" borderId="6" xfId="1" applyFont="1" applyFill="1" applyBorder="1" applyAlignment="1">
      <alignment horizontal="center" vertical="center" shrinkToFit="1"/>
    </xf>
    <xf numFmtId="0" fontId="16" fillId="0" borderId="62" xfId="0" quotePrefix="1" applyFont="1" applyBorder="1" applyAlignment="1">
      <alignment horizontal="center" vertical="center" shrinkToFit="1"/>
    </xf>
    <xf numFmtId="179" fontId="16" fillId="4" borderId="6" xfId="0" applyNumberFormat="1" applyFont="1" applyFill="1" applyBorder="1" applyAlignment="1">
      <alignment horizontal="center" vertical="center" shrinkToFit="1"/>
    </xf>
    <xf numFmtId="38" fontId="16" fillId="4" borderId="6" xfId="2" quotePrefix="1" applyNumberFormat="1" applyFont="1" applyFill="1" applyBorder="1" applyAlignment="1">
      <alignment horizontal="center" vertical="center" shrinkToFit="1"/>
    </xf>
    <xf numFmtId="0" fontId="16" fillId="4" borderId="6" xfId="0" quotePrefix="1" applyFont="1" applyFill="1" applyBorder="1" applyAlignment="1">
      <alignment horizontal="center" vertical="center" shrinkToFit="1"/>
    </xf>
    <xf numFmtId="41" fontId="16" fillId="4" borderId="6" xfId="258" applyFont="1" applyFill="1" applyBorder="1" applyAlignment="1">
      <alignment horizontal="center" vertical="center" shrinkToFit="1"/>
    </xf>
    <xf numFmtId="0" fontId="16" fillId="0" borderId="6" xfId="0" quotePrefix="1" applyFont="1" applyFill="1" applyBorder="1" applyAlignment="1">
      <alignment horizontal="center" vertical="center" shrinkToFit="1"/>
    </xf>
    <xf numFmtId="0" fontId="37" fillId="0" borderId="0" xfId="0" applyFont="1" applyAlignment="1">
      <alignment vertical="center"/>
    </xf>
    <xf numFmtId="177" fontId="20" fillId="0" borderId="50" xfId="0" quotePrefix="1" applyNumberFormat="1" applyFont="1" applyFill="1" applyBorder="1" applyAlignment="1">
      <alignment horizontal="center" vertical="center" wrapText="1"/>
    </xf>
    <xf numFmtId="41" fontId="20" fillId="0" borderId="1" xfId="0" quotePrefix="1" applyNumberFormat="1" applyFont="1" applyFill="1" applyBorder="1" applyAlignment="1">
      <alignment horizontal="right" vertical="center"/>
    </xf>
    <xf numFmtId="41" fontId="28" fillId="0" borderId="14" xfId="0" applyNumberFormat="1" applyFont="1" applyBorder="1" applyAlignment="1">
      <alignment horizontal="right" vertical="center" shrinkToFit="1"/>
    </xf>
    <xf numFmtId="41" fontId="28" fillId="0" borderId="2" xfId="0" applyNumberFormat="1" applyFont="1" applyBorder="1" applyAlignment="1">
      <alignment horizontal="right" vertical="center" shrinkToFit="1"/>
    </xf>
    <xf numFmtId="0" fontId="16" fillId="4" borderId="7" xfId="0" quotePrefix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/>
    </xf>
    <xf numFmtId="0" fontId="16" fillId="0" borderId="6" xfId="0" quotePrefix="1" applyFont="1" applyBorder="1" applyAlignment="1">
      <alignment horizontal="center" vertical="center" shrinkToFit="1"/>
    </xf>
    <xf numFmtId="180" fontId="16" fillId="0" borderId="63" xfId="0" applyNumberFormat="1" applyFont="1" applyBorder="1" applyAlignment="1">
      <alignment horizontal="center" vertical="center" shrinkToFit="1"/>
    </xf>
    <xf numFmtId="179" fontId="16" fillId="4" borderId="62" xfId="0" applyNumberFormat="1" applyFont="1" applyFill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 shrinkToFit="1"/>
    </xf>
    <xf numFmtId="41" fontId="15" fillId="4" borderId="62" xfId="258" applyFont="1" applyFill="1" applyBorder="1" applyAlignment="1">
      <alignment horizontal="center" vertical="center" shrinkToFit="1"/>
    </xf>
    <xf numFmtId="0" fontId="16" fillId="4" borderId="62" xfId="0" applyFont="1" applyFill="1" applyBorder="1" applyAlignment="1">
      <alignment horizontal="center" vertical="center" shrinkToFit="1"/>
    </xf>
    <xf numFmtId="0" fontId="15" fillId="4" borderId="62" xfId="0" applyFont="1" applyFill="1" applyBorder="1" applyAlignment="1">
      <alignment horizontal="center" vertical="center" shrinkToFit="1"/>
    </xf>
    <xf numFmtId="0" fontId="16" fillId="0" borderId="64" xfId="0" quotePrefix="1" applyFont="1" applyBorder="1" applyAlignment="1">
      <alignment horizontal="center" vertical="center" shrinkToFit="1"/>
    </xf>
    <xf numFmtId="177" fontId="35" fillId="4" borderId="50" xfId="0" quotePrefix="1" applyNumberFormat="1" applyFont="1" applyFill="1" applyBorder="1" applyAlignment="1">
      <alignment horizontal="center" vertical="center" wrapText="1"/>
    </xf>
    <xf numFmtId="0" fontId="38" fillId="4" borderId="58" xfId="0" applyFont="1" applyFill="1" applyBorder="1" applyAlignment="1">
      <alignment horizontal="center" vertical="center" shrinkToFit="1"/>
    </xf>
    <xf numFmtId="0" fontId="38" fillId="4" borderId="58" xfId="0" quotePrefix="1" applyFont="1" applyFill="1" applyBorder="1" applyAlignment="1">
      <alignment horizontal="center" vertical="center" shrinkToFit="1"/>
    </xf>
    <xf numFmtId="177" fontId="35" fillId="4" borderId="50" xfId="0" applyNumberFormat="1" applyFont="1" applyFill="1" applyBorder="1" applyAlignment="1">
      <alignment horizontal="center" vertical="center" wrapText="1"/>
    </xf>
    <xf numFmtId="49" fontId="20" fillId="2" borderId="19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 shrinkToFit="1"/>
    </xf>
    <xf numFmtId="49" fontId="20" fillId="2" borderId="20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 wrapText="1"/>
    </xf>
    <xf numFmtId="49" fontId="20" fillId="2" borderId="21" xfId="0" applyNumberFormat="1" applyFont="1" applyFill="1" applyBorder="1" applyAlignment="1">
      <alignment horizontal="center" vertical="center"/>
    </xf>
    <xf numFmtId="41" fontId="35" fillId="4" borderId="1" xfId="27" applyFont="1" applyFill="1" applyBorder="1" applyAlignment="1">
      <alignment horizontal="center" vertical="center"/>
    </xf>
    <xf numFmtId="14" fontId="35" fillId="4" borderId="1" xfId="0" applyNumberFormat="1" applyFont="1" applyFill="1" applyBorder="1" applyAlignment="1">
      <alignment horizontal="center" vertical="center"/>
    </xf>
    <xf numFmtId="178" fontId="35" fillId="4" borderId="1" xfId="0" applyNumberFormat="1" applyFont="1" applyFill="1" applyBorder="1" applyAlignment="1" applyProtection="1">
      <alignment horizontal="center" vertical="center" wrapText="1"/>
    </xf>
    <xf numFmtId="41" fontId="35" fillId="4" borderId="1" xfId="27" applyFont="1" applyFill="1" applyBorder="1" applyAlignment="1" applyProtection="1">
      <alignment horizontal="center" vertical="center"/>
    </xf>
    <xf numFmtId="177" fontId="35" fillId="4" borderId="58" xfId="0" applyNumberFormat="1" applyFont="1" applyFill="1" applyBorder="1" applyAlignment="1">
      <alignment horizontal="center" vertical="center" wrapText="1" shrinkToFit="1"/>
    </xf>
    <xf numFmtId="49" fontId="35" fillId="4" borderId="50" xfId="0" applyNumberFormat="1" applyFont="1" applyFill="1" applyBorder="1" applyAlignment="1" applyProtection="1">
      <alignment horizontal="center" vertical="center"/>
    </xf>
    <xf numFmtId="177" fontId="35" fillId="4" borderId="58" xfId="0" quotePrefix="1" applyNumberFormat="1" applyFont="1" applyFill="1" applyBorder="1" applyAlignment="1">
      <alignment horizontal="center" vertical="center" wrapText="1" shrinkToFit="1"/>
    </xf>
    <xf numFmtId="0" fontId="35" fillId="4" borderId="1" xfId="0" applyFont="1" applyFill="1" applyBorder="1" applyAlignment="1">
      <alignment horizontal="center" vertical="center"/>
    </xf>
    <xf numFmtId="3" fontId="35" fillId="4" borderId="1" xfId="0" applyNumberFormat="1" applyFont="1" applyFill="1" applyBorder="1" applyAlignment="1">
      <alignment vertical="center"/>
    </xf>
    <xf numFmtId="0" fontId="0" fillId="0" borderId="58" xfId="0" applyBorder="1" applyAlignment="1">
      <alignment horizontal="left" vertical="center" shrinkToFit="1"/>
    </xf>
    <xf numFmtId="14" fontId="35" fillId="4" borderId="1" xfId="259" applyNumberFormat="1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 shrinkToFit="1"/>
    </xf>
    <xf numFmtId="41" fontId="15" fillId="4" borderId="6" xfId="258" applyFont="1" applyFill="1" applyBorder="1" applyAlignment="1">
      <alignment horizontal="center" vertical="center" shrinkToFit="1"/>
    </xf>
    <xf numFmtId="0" fontId="15" fillId="4" borderId="6" xfId="0" applyFont="1" applyFill="1" applyBorder="1" applyAlignment="1">
      <alignment horizontal="center" vertical="center" shrinkToFit="1"/>
    </xf>
    <xf numFmtId="0" fontId="16" fillId="0" borderId="7" xfId="0" quotePrefix="1" applyFont="1" applyBorder="1" applyAlignment="1">
      <alignment horizontal="center" vertical="center" shrinkToFit="1"/>
    </xf>
    <xf numFmtId="0" fontId="15" fillId="0" borderId="6" xfId="0" quotePrefix="1" applyFont="1" applyBorder="1" applyAlignment="1">
      <alignment horizontal="center" vertical="center" shrinkToFit="1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180" fontId="16" fillId="0" borderId="58" xfId="0" applyNumberFormat="1" applyFont="1" applyBorder="1" applyAlignment="1">
      <alignment horizontal="center" vertical="center" shrinkToFit="1"/>
    </xf>
    <xf numFmtId="0" fontId="20" fillId="0" borderId="6" xfId="0" quotePrefix="1" applyFont="1" applyBorder="1" applyAlignment="1">
      <alignment horizontal="center" vertical="center" wrapText="1"/>
    </xf>
    <xf numFmtId="179" fontId="16" fillId="4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6" fillId="0" borderId="1" xfId="0" quotePrefix="1" applyFont="1" applyBorder="1" applyAlignment="1">
      <alignment horizontal="center" vertical="center" shrinkToFit="1"/>
    </xf>
    <xf numFmtId="41" fontId="15" fillId="4" borderId="1" xfId="258" applyFont="1" applyFill="1" applyBorder="1" applyAlignment="1">
      <alignment horizontal="center" vertical="center" shrinkToFit="1"/>
    </xf>
    <xf numFmtId="0" fontId="15" fillId="4" borderId="1" xfId="0" applyFont="1" applyFill="1" applyBorder="1" applyAlignment="1">
      <alignment horizontal="center" vertical="center" shrinkToFit="1"/>
    </xf>
    <xf numFmtId="0" fontId="16" fillId="0" borderId="50" xfId="0" quotePrefix="1" applyFont="1" applyBorder="1" applyAlignment="1">
      <alignment horizontal="center" vertical="center" shrinkToFit="1"/>
    </xf>
    <xf numFmtId="0" fontId="18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right" vertical="center"/>
    </xf>
    <xf numFmtId="0" fontId="36" fillId="4" borderId="0" xfId="0" applyFont="1" applyFill="1" applyAlignment="1">
      <alignment horizontal="left" vertical="center"/>
    </xf>
    <xf numFmtId="0" fontId="15" fillId="0" borderId="1" xfId="0" quotePrefix="1" applyFont="1" applyBorder="1" applyAlignment="1">
      <alignment horizontal="center" vertical="center" shrinkToFit="1"/>
    </xf>
    <xf numFmtId="0" fontId="21" fillId="0" borderId="57" xfId="0" applyFont="1" applyFill="1" applyBorder="1" applyAlignment="1">
      <alignment horizontal="center" vertical="center" shrinkToFit="1"/>
    </xf>
    <xf numFmtId="178" fontId="35" fillId="4" borderId="1" xfId="0" applyNumberFormat="1" applyFont="1" applyFill="1" applyBorder="1" applyAlignment="1" applyProtection="1">
      <alignment horizontal="center" vertical="center"/>
    </xf>
    <xf numFmtId="0" fontId="0" fillId="4" borderId="0" xfId="0" applyFill="1" applyAlignment="1"/>
    <xf numFmtId="177" fontId="35" fillId="4" borderId="1" xfId="0" applyNumberFormat="1" applyFont="1" applyFill="1" applyBorder="1" applyAlignment="1">
      <alignment horizontal="center" vertical="center" shrinkToFit="1"/>
    </xf>
    <xf numFmtId="41" fontId="20" fillId="0" borderId="1" xfId="259" applyNumberFormat="1" applyFont="1" applyFill="1" applyBorder="1" applyAlignment="1">
      <alignment horizontal="center" vertical="center"/>
    </xf>
    <xf numFmtId="177" fontId="20" fillId="0" borderId="50" xfId="0" quotePrefix="1" applyNumberFormat="1" applyFont="1" applyFill="1" applyBorder="1" applyAlignment="1">
      <alignment horizontal="center" vertical="center" wrapText="1"/>
    </xf>
    <xf numFmtId="177" fontId="35" fillId="4" borderId="66" xfId="0" applyNumberFormat="1" applyFont="1" applyFill="1" applyBorder="1" applyAlignment="1">
      <alignment horizontal="center" vertical="center" shrinkToFit="1"/>
    </xf>
    <xf numFmtId="0" fontId="0" fillId="4" borderId="58" xfId="0" applyFill="1" applyBorder="1" applyAlignment="1">
      <alignment horizontal="left" vertical="center" shrinkToFit="1"/>
    </xf>
    <xf numFmtId="0" fontId="20" fillId="4" borderId="1" xfId="259" applyFont="1" applyFill="1" applyBorder="1" applyAlignment="1">
      <alignment horizontal="center" vertical="center" shrinkToFit="1"/>
    </xf>
    <xf numFmtId="41" fontId="20" fillId="4" borderId="1" xfId="259" applyNumberFormat="1" applyFont="1" applyFill="1" applyBorder="1" applyAlignment="1">
      <alignment horizontal="center" vertical="center"/>
    </xf>
    <xf numFmtId="41" fontId="20" fillId="4" borderId="1" xfId="0" quotePrefix="1" applyNumberFormat="1" applyFont="1" applyFill="1" applyBorder="1" applyAlignment="1">
      <alignment horizontal="right" vertical="center"/>
    </xf>
    <xf numFmtId="41" fontId="20" fillId="4" borderId="1" xfId="1" applyFont="1" applyFill="1" applyBorder="1" applyAlignment="1">
      <alignment vertical="center"/>
    </xf>
    <xf numFmtId="177" fontId="20" fillId="4" borderId="50" xfId="0" quotePrefix="1" applyNumberFormat="1" applyFont="1" applyFill="1" applyBorder="1" applyAlignment="1">
      <alignment horizontal="center" vertical="center" wrapText="1"/>
    </xf>
    <xf numFmtId="49" fontId="34" fillId="4" borderId="50" xfId="0" applyNumberFormat="1" applyFont="1" applyFill="1" applyBorder="1" applyAlignment="1">
      <alignment horizontal="center" vertical="center" wrapText="1"/>
    </xf>
    <xf numFmtId="41" fontId="20" fillId="4" borderId="1" xfId="1" applyFont="1" applyFill="1" applyBorder="1" applyAlignment="1">
      <alignment horizontal="center" vertical="center"/>
    </xf>
    <xf numFmtId="41" fontId="20" fillId="4" borderId="66" xfId="259" applyNumberFormat="1" applyFont="1" applyFill="1" applyBorder="1" applyAlignment="1">
      <alignment vertical="center"/>
    </xf>
    <xf numFmtId="0" fontId="20" fillId="4" borderId="1" xfId="0" quotePrefix="1" applyFont="1" applyFill="1" applyBorder="1" applyAlignment="1">
      <alignment horizontal="right" vertical="center"/>
    </xf>
    <xf numFmtId="0" fontId="20" fillId="4" borderId="58" xfId="259" applyFont="1" applyFill="1" applyBorder="1" applyAlignment="1">
      <alignment horizontal="left" vertical="center"/>
    </xf>
    <xf numFmtId="41" fontId="20" fillId="4" borderId="1" xfId="1" quotePrefix="1" applyFont="1" applyFill="1" applyBorder="1" applyAlignment="1">
      <alignment horizontal="right" vertical="center"/>
    </xf>
    <xf numFmtId="177" fontId="20" fillId="4" borderId="50" xfId="0" applyNumberFormat="1" applyFont="1" applyFill="1" applyBorder="1" applyAlignment="1">
      <alignment horizontal="center" vertical="center" wrapText="1"/>
    </xf>
    <xf numFmtId="0" fontId="20" fillId="4" borderId="51" xfId="259" applyFont="1" applyFill="1" applyBorder="1" applyAlignment="1">
      <alignment horizontal="left" vertical="center"/>
    </xf>
    <xf numFmtId="0" fontId="20" fillId="4" borderId="49" xfId="259" applyFont="1" applyFill="1" applyBorder="1" applyAlignment="1">
      <alignment horizontal="center" vertical="center" shrinkToFit="1"/>
    </xf>
    <xf numFmtId="41" fontId="20" fillId="4" borderId="49" xfId="259" applyNumberFormat="1" applyFont="1" applyFill="1" applyBorder="1" applyAlignment="1">
      <alignment horizontal="center" vertical="center"/>
    </xf>
    <xf numFmtId="0" fontId="20" fillId="4" borderId="49" xfId="0" quotePrefix="1" applyFont="1" applyFill="1" applyBorder="1" applyAlignment="1">
      <alignment horizontal="right" vertical="center"/>
    </xf>
    <xf numFmtId="41" fontId="20" fillId="4" borderId="49" xfId="1" applyFont="1" applyFill="1" applyBorder="1" applyAlignment="1">
      <alignment vertical="center"/>
    </xf>
    <xf numFmtId="177" fontId="20" fillId="4" borderId="52" xfId="0" applyNumberFormat="1" applyFont="1" applyFill="1" applyBorder="1" applyAlignment="1">
      <alignment horizontal="center" vertical="center" wrapText="1"/>
    </xf>
    <xf numFmtId="0" fontId="15" fillId="0" borderId="65" xfId="0" quotePrefix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18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right" vertical="center"/>
    </xf>
    <xf numFmtId="0" fontId="27" fillId="2" borderId="8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 shrinkToFit="1"/>
    </xf>
    <xf numFmtId="0" fontId="31" fillId="0" borderId="46" xfId="0" applyFont="1" applyBorder="1" applyAlignment="1">
      <alignment vertical="center" wrapText="1"/>
    </xf>
    <xf numFmtId="0" fontId="31" fillId="0" borderId="47" xfId="0" applyFont="1" applyBorder="1" applyAlignment="1">
      <alignment vertical="center" wrapText="1"/>
    </xf>
    <xf numFmtId="0" fontId="31" fillId="0" borderId="48" xfId="0" applyFont="1" applyBorder="1" applyAlignment="1">
      <alignment vertical="center" wrapText="1"/>
    </xf>
    <xf numFmtId="0" fontId="32" fillId="2" borderId="40" xfId="0" applyFont="1" applyFill="1" applyBorder="1" applyAlignment="1">
      <alignment horizontal="center" vertical="center" wrapText="1"/>
    </xf>
    <xf numFmtId="0" fontId="32" fillId="2" borderId="42" xfId="0" applyFont="1" applyFill="1" applyBorder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1" xfId="0" applyFont="1" applyFill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41" xfId="0" applyFont="1" applyBorder="1" applyAlignment="1">
      <alignment horizontal="center" vertical="center" shrinkToFit="1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46" xfId="0" quotePrefix="1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2" fillId="2" borderId="34" xfId="0" applyFont="1" applyFill="1" applyBorder="1" applyAlignment="1">
      <alignment horizontal="center" vertical="center" wrapText="1"/>
    </xf>
    <xf numFmtId="0" fontId="32" fillId="2" borderId="36" xfId="0" applyFont="1" applyFill="1" applyBorder="1" applyAlignment="1">
      <alignment horizontal="center" vertical="center" wrapText="1"/>
    </xf>
    <xf numFmtId="0" fontId="32" fillId="2" borderId="38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14" fontId="33" fillId="0" borderId="4" xfId="0" applyNumberFormat="1" applyFont="1" applyBorder="1" applyAlignment="1">
      <alignment horizontal="center" vertical="center" wrapText="1"/>
    </xf>
    <xf numFmtId="14" fontId="33" fillId="0" borderId="5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3" fontId="33" fillId="0" borderId="4" xfId="0" applyNumberFormat="1" applyFont="1" applyBorder="1" applyAlignment="1">
      <alignment horizontal="center" vertical="center" wrapText="1"/>
    </xf>
    <xf numFmtId="3" fontId="33" fillId="0" borderId="5" xfId="0" applyNumberFormat="1" applyFont="1" applyBorder="1" applyAlignment="1">
      <alignment horizontal="center" vertical="center" wrapText="1"/>
    </xf>
    <xf numFmtId="9" fontId="33" fillId="0" borderId="37" xfId="0" applyNumberFormat="1" applyFont="1" applyBorder="1" applyAlignment="1">
      <alignment horizontal="center" vertical="center" wrapText="1"/>
    </xf>
    <xf numFmtId="9" fontId="33" fillId="0" borderId="39" xfId="0" applyNumberFormat="1" applyFont="1" applyBorder="1" applyAlignment="1">
      <alignment horizontal="center" vertical="center" wrapText="1"/>
    </xf>
    <xf numFmtId="41" fontId="33" fillId="0" borderId="4" xfId="0" applyNumberFormat="1" applyFont="1" applyBorder="1" applyAlignment="1">
      <alignment horizontal="right" vertical="center" wrapText="1"/>
    </xf>
    <xf numFmtId="41" fontId="33" fillId="0" borderId="5" xfId="0" applyNumberFormat="1" applyFont="1" applyBorder="1" applyAlignment="1">
      <alignment horizontal="right" vertical="center" wrapText="1"/>
    </xf>
    <xf numFmtId="0" fontId="36" fillId="0" borderId="0" xfId="0" applyFont="1" applyAlignment="1">
      <alignment horizontal="left" vertical="center"/>
    </xf>
    <xf numFmtId="49" fontId="21" fillId="2" borderId="22" xfId="0" applyNumberFormat="1" applyFont="1" applyFill="1" applyBorder="1" applyAlignment="1">
      <alignment horizontal="center" vertical="center"/>
    </xf>
    <xf numFmtId="49" fontId="21" fillId="2" borderId="23" xfId="0" applyNumberFormat="1" applyFont="1" applyFill="1" applyBorder="1" applyAlignment="1">
      <alignment horizontal="center" vertical="center"/>
    </xf>
    <xf numFmtId="49" fontId="21" fillId="2" borderId="21" xfId="0" applyNumberFormat="1" applyFont="1" applyFill="1" applyBorder="1" applyAlignment="1">
      <alignment horizontal="center" vertical="center"/>
    </xf>
    <xf numFmtId="49" fontId="21" fillId="2" borderId="56" xfId="0" applyNumberFormat="1" applyFont="1" applyFill="1" applyBorder="1" applyAlignment="1">
      <alignment horizontal="center" vertical="center"/>
    </xf>
    <xf numFmtId="49" fontId="21" fillId="2" borderId="20" xfId="0" applyNumberFormat="1" applyFont="1" applyFill="1" applyBorder="1" applyAlignment="1">
      <alignment horizontal="center" vertical="center"/>
    </xf>
    <xf numFmtId="49" fontId="21" fillId="2" borderId="54" xfId="0" applyNumberFormat="1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53" xfId="0" applyFont="1" applyFill="1" applyBorder="1" applyAlignment="1">
      <alignment horizontal="center" vertical="center"/>
    </xf>
  </cellXfs>
  <cellStyles count="26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  <cellStyle name="표준 4" xfId="259" xr:uid="{00000000-0005-0000-0000-00003001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M4"/>
  <sheetViews>
    <sheetView showGridLines="0" zoomScaleNormal="100" workbookViewId="0">
      <selection activeCell="F28" sqref="F28"/>
    </sheetView>
  </sheetViews>
  <sheetFormatPr defaultRowHeight="13.5"/>
  <cols>
    <col min="1" max="1" width="1.77734375" style="11" customWidth="1"/>
    <col min="2" max="3" width="8.88671875" style="11"/>
    <col min="4" max="4" width="35.21875" style="11" bestFit="1" customWidth="1"/>
    <col min="5" max="5" width="8.88671875" style="11"/>
    <col min="6" max="6" width="45.77734375" style="11" customWidth="1"/>
    <col min="7" max="8" width="8.88671875" style="11"/>
    <col min="9" max="9" width="10.109375" style="11" bestFit="1" customWidth="1"/>
    <col min="10" max="10" width="11.77734375" style="11" customWidth="1"/>
    <col min="11" max="11" width="7.77734375" style="11" customWidth="1"/>
    <col min="12" max="12" width="11.109375" style="11" customWidth="1"/>
    <col min="13" max="16384" width="8.88671875" style="11"/>
  </cols>
  <sheetData>
    <row r="1" spans="1:13" ht="36" customHeight="1">
      <c r="A1" s="126"/>
      <c r="B1" s="204" t="s">
        <v>42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3" ht="15" customHeight="1" thickBot="1">
      <c r="B2" s="120" t="s">
        <v>114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4" t="s">
        <v>95</v>
      </c>
    </row>
    <row r="3" spans="1:13" ht="35.1" customHeight="1" thickBot="1">
      <c r="B3" s="94" t="s">
        <v>27</v>
      </c>
      <c r="C3" s="95" t="s">
        <v>28</v>
      </c>
      <c r="D3" s="95" t="s">
        <v>43</v>
      </c>
      <c r="E3" s="96" t="s">
        <v>0</v>
      </c>
      <c r="F3" s="95" t="s">
        <v>44</v>
      </c>
      <c r="G3" s="95" t="s">
        <v>45</v>
      </c>
      <c r="H3" s="95" t="s">
        <v>46</v>
      </c>
      <c r="I3" s="95" t="s">
        <v>96</v>
      </c>
      <c r="J3" s="95" t="s">
        <v>29</v>
      </c>
      <c r="K3" s="95" t="s">
        <v>30</v>
      </c>
      <c r="L3" s="95" t="s">
        <v>31</v>
      </c>
      <c r="M3" s="97" t="s">
        <v>1</v>
      </c>
    </row>
    <row r="4" spans="1:13" s="15" customFormat="1" ht="24" customHeight="1" thickTop="1" thickBot="1">
      <c r="B4" s="108">
        <v>2025</v>
      </c>
      <c r="C4" s="115" t="s">
        <v>194</v>
      </c>
      <c r="D4" s="127" t="s">
        <v>195</v>
      </c>
      <c r="E4" s="119" t="s">
        <v>208</v>
      </c>
      <c r="F4" s="116" t="s">
        <v>196</v>
      </c>
      <c r="G4" s="117">
        <v>10</v>
      </c>
      <c r="H4" s="110" t="s">
        <v>153</v>
      </c>
      <c r="I4" s="118">
        <v>5200000</v>
      </c>
      <c r="J4" s="110" t="s">
        <v>114</v>
      </c>
      <c r="K4" s="110" t="s">
        <v>197</v>
      </c>
      <c r="L4" s="110" t="s">
        <v>198</v>
      </c>
      <c r="M4" s="125"/>
    </row>
  </sheetData>
  <mergeCells count="1">
    <mergeCell ref="B1:M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8"/>
  <sheetViews>
    <sheetView zoomScaleNormal="100" workbookViewId="0">
      <selection activeCell="I10" sqref="I10"/>
    </sheetView>
  </sheetViews>
  <sheetFormatPr defaultRowHeight="13.5"/>
  <cols>
    <col min="1" max="1" width="1.77734375" customWidth="1"/>
    <col min="2" max="2" width="12.5546875" customWidth="1"/>
    <col min="3" max="3" width="20.77734375" customWidth="1"/>
    <col min="4" max="4" width="14.44140625" customWidth="1"/>
    <col min="5" max="5" width="11.109375" customWidth="1"/>
    <col min="6" max="6" width="10.5546875" customWidth="1"/>
    <col min="7" max="7" width="12.109375" customWidth="1"/>
    <col min="8" max="8" width="11.33203125" customWidth="1"/>
    <col min="9" max="9" width="12.5546875" customWidth="1"/>
    <col min="10" max="10" width="24.109375" style="1" customWidth="1"/>
  </cols>
  <sheetData>
    <row r="1" spans="2:10" ht="31.5">
      <c r="B1" s="205" t="s">
        <v>59</v>
      </c>
      <c r="C1" s="205"/>
      <c r="D1" s="205"/>
      <c r="E1" s="205"/>
      <c r="F1" s="205"/>
      <c r="G1" s="205"/>
      <c r="H1" s="205"/>
      <c r="I1" s="205"/>
      <c r="J1" s="205"/>
    </row>
    <row r="2" spans="2:10" ht="15" customHeight="1" thickBot="1">
      <c r="B2" s="253" t="s">
        <v>113</v>
      </c>
      <c r="C2" s="253"/>
      <c r="D2" s="22"/>
      <c r="E2" s="22"/>
      <c r="F2" s="22"/>
      <c r="G2" s="22"/>
      <c r="H2" s="22"/>
      <c r="I2" s="22"/>
      <c r="J2" s="32" t="s">
        <v>102</v>
      </c>
    </row>
    <row r="3" spans="2:10" s="25" customFormat="1" ht="26.25" customHeight="1">
      <c r="B3" s="260" t="s">
        <v>2</v>
      </c>
      <c r="C3" s="258" t="s">
        <v>3</v>
      </c>
      <c r="D3" s="258" t="s">
        <v>47</v>
      </c>
      <c r="E3" s="258" t="s">
        <v>61</v>
      </c>
      <c r="F3" s="254" t="s">
        <v>64</v>
      </c>
      <c r="G3" s="255"/>
      <c r="H3" s="254" t="s">
        <v>65</v>
      </c>
      <c r="I3" s="255"/>
      <c r="J3" s="256" t="s">
        <v>60</v>
      </c>
    </row>
    <row r="4" spans="2:10" s="25" customFormat="1" ht="28.5" customHeight="1" thickBot="1">
      <c r="B4" s="261"/>
      <c r="C4" s="259"/>
      <c r="D4" s="259"/>
      <c r="E4" s="259"/>
      <c r="F4" s="72" t="s">
        <v>62</v>
      </c>
      <c r="G4" s="72" t="s">
        <v>63</v>
      </c>
      <c r="H4" s="72" t="s">
        <v>62</v>
      </c>
      <c r="I4" s="72" t="s">
        <v>63</v>
      </c>
      <c r="J4" s="257"/>
    </row>
    <row r="5" spans="2:10" s="25" customFormat="1" ht="28.5" customHeight="1" thickTop="1" thickBot="1">
      <c r="B5" s="38"/>
      <c r="C5" s="73" t="s">
        <v>111</v>
      </c>
      <c r="D5" s="50"/>
      <c r="E5" s="42"/>
      <c r="F5" s="74"/>
      <c r="G5" s="75"/>
      <c r="H5" s="74"/>
      <c r="I5" s="75"/>
      <c r="J5" s="76"/>
    </row>
    <row r="8" spans="2:10">
      <c r="H8" s="10"/>
    </row>
  </sheetData>
  <mergeCells count="9">
    <mergeCell ref="B1:J1"/>
    <mergeCell ref="B2:C2"/>
    <mergeCell ref="F3:G3"/>
    <mergeCell ref="H3:I3"/>
    <mergeCell ref="J3:J4"/>
    <mergeCell ref="E3:E4"/>
    <mergeCell ref="D3:D4"/>
    <mergeCell ref="C3:C4"/>
    <mergeCell ref="B3:B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B1:N4"/>
  <sheetViews>
    <sheetView showGridLines="0" zoomScaleNormal="100" workbookViewId="0">
      <selection activeCell="D5" sqref="D5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6.6640625" style="17" bestFit="1" customWidth="1"/>
    <col min="5" max="5" width="10.88671875" style="17" customWidth="1"/>
    <col min="6" max="9" width="12.44140625" style="17" customWidth="1"/>
    <col min="10" max="10" width="11.33203125" style="17" customWidth="1"/>
    <col min="11" max="11" width="11.77734375" style="17" customWidth="1"/>
    <col min="12" max="12" width="7.77734375" style="19" customWidth="1"/>
    <col min="13" max="13" width="11.33203125" style="17" bestFit="1" customWidth="1"/>
    <col min="14" max="16384" width="8.88671875" style="17"/>
  </cols>
  <sheetData>
    <row r="1" spans="2:14" ht="36" customHeight="1">
      <c r="B1" s="204" t="s">
        <v>57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2:14" s="15" customFormat="1" ht="15" customHeight="1" thickBot="1">
      <c r="B2" s="120" t="s">
        <v>114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3"/>
      <c r="N2" s="14" t="s">
        <v>95</v>
      </c>
    </row>
    <row r="3" spans="2:14" ht="35.1" customHeight="1">
      <c r="B3" s="160" t="s">
        <v>27</v>
      </c>
      <c r="C3" s="161" t="s">
        <v>28</v>
      </c>
      <c r="D3" s="162" t="s">
        <v>56</v>
      </c>
      <c r="E3" s="162" t="s">
        <v>55</v>
      </c>
      <c r="F3" s="161" t="s">
        <v>0</v>
      </c>
      <c r="G3" s="161" t="s">
        <v>98</v>
      </c>
      <c r="H3" s="161" t="s">
        <v>99</v>
      </c>
      <c r="I3" s="161" t="s">
        <v>100</v>
      </c>
      <c r="J3" s="161" t="s">
        <v>101</v>
      </c>
      <c r="K3" s="162" t="s">
        <v>29</v>
      </c>
      <c r="L3" s="162" t="s">
        <v>30</v>
      </c>
      <c r="M3" s="162" t="s">
        <v>31</v>
      </c>
      <c r="N3" s="163" t="s">
        <v>1</v>
      </c>
    </row>
    <row r="4" spans="2:14" s="77" customFormat="1" ht="24" customHeight="1" thickBot="1">
      <c r="B4" s="108"/>
      <c r="C4" s="109"/>
      <c r="D4" s="166" t="s">
        <v>199</v>
      </c>
      <c r="E4" s="110"/>
      <c r="F4" s="111"/>
      <c r="G4" s="112"/>
      <c r="H4" s="113"/>
      <c r="I4" s="113"/>
      <c r="J4" s="112"/>
      <c r="K4" s="110"/>
      <c r="L4" s="110"/>
      <c r="M4" s="110"/>
      <c r="N4" s="99"/>
    </row>
  </sheetData>
  <mergeCells count="1">
    <mergeCell ref="B1:N1"/>
  </mergeCells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B1:M13"/>
  <sheetViews>
    <sheetView showGridLines="0" zoomScaleNormal="100" workbookViewId="0">
      <pane ySplit="3" topLeftCell="A4" activePane="bottomLeft" state="frozen"/>
      <selection activeCell="A3" sqref="A3:A4"/>
      <selection pane="bottomLeft" activeCell="D5" sqref="D5:D11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4.21875" style="17" customWidth="1"/>
    <col min="5" max="5" width="10.88671875" style="17" customWidth="1"/>
    <col min="6" max="6" width="12.44140625" style="17" customWidth="1"/>
    <col min="7" max="7" width="11.77734375" style="17" customWidth="1"/>
    <col min="8" max="8" width="7.77734375" style="17" customWidth="1"/>
    <col min="9" max="10" width="12.44140625" style="17" customWidth="1"/>
    <col min="11" max="16384" width="8.88671875" style="17"/>
  </cols>
  <sheetData>
    <row r="1" spans="2:13" ht="36" customHeight="1">
      <c r="B1" s="204" t="s">
        <v>54</v>
      </c>
      <c r="C1" s="204"/>
      <c r="D1" s="204"/>
      <c r="E1" s="204"/>
      <c r="F1" s="204"/>
      <c r="G1" s="204"/>
      <c r="H1" s="204"/>
      <c r="I1" s="204"/>
      <c r="J1" s="204"/>
      <c r="K1" s="16"/>
      <c r="L1" s="16"/>
      <c r="M1" s="16"/>
    </row>
    <row r="2" spans="2:13" s="15" customFormat="1" ht="15" customHeight="1" thickBot="1">
      <c r="B2" s="120" t="s">
        <v>114</v>
      </c>
      <c r="C2" s="12"/>
      <c r="D2" s="12"/>
      <c r="E2" s="13"/>
      <c r="F2" s="13"/>
      <c r="G2" s="13"/>
      <c r="H2" s="13"/>
      <c r="I2" s="13"/>
      <c r="J2" s="14" t="s">
        <v>95</v>
      </c>
      <c r="K2" s="13"/>
      <c r="L2" s="13"/>
      <c r="M2" s="13"/>
    </row>
    <row r="3" spans="2:13" ht="35.1" customHeight="1" thickBot="1">
      <c r="B3" s="34" t="s">
        <v>27</v>
      </c>
      <c r="C3" s="35" t="s">
        <v>28</v>
      </c>
      <c r="D3" s="36" t="s">
        <v>91</v>
      </c>
      <c r="E3" s="36" t="s">
        <v>0</v>
      </c>
      <c r="F3" s="98" t="s">
        <v>97</v>
      </c>
      <c r="G3" s="36" t="s">
        <v>29</v>
      </c>
      <c r="H3" s="36" t="s">
        <v>30</v>
      </c>
      <c r="I3" s="36" t="s">
        <v>31</v>
      </c>
      <c r="J3" s="37" t="s">
        <v>1</v>
      </c>
    </row>
    <row r="4" spans="2:13" customFormat="1" ht="24" hidden="1" customHeight="1" thickTop="1">
      <c r="B4" s="128"/>
      <c r="C4" s="129"/>
      <c r="D4" s="130"/>
      <c r="E4" s="114"/>
      <c r="F4" s="131"/>
      <c r="G4" s="132"/>
      <c r="H4" s="133"/>
      <c r="I4" s="133"/>
      <c r="J4" s="134"/>
      <c r="K4" s="18"/>
      <c r="L4" s="18"/>
      <c r="M4" s="18"/>
    </row>
    <row r="5" spans="2:13" customFormat="1" ht="24" customHeight="1" thickTop="1">
      <c r="B5" s="165" t="s">
        <v>207</v>
      </c>
      <c r="C5" s="167" t="s">
        <v>193</v>
      </c>
      <c r="D5" s="168" t="s">
        <v>200</v>
      </c>
      <c r="E5" s="169" t="s">
        <v>112</v>
      </c>
      <c r="F5" s="170">
        <v>3750000</v>
      </c>
      <c r="G5" s="164" t="s">
        <v>114</v>
      </c>
      <c r="H5" s="171" t="s">
        <v>209</v>
      </c>
      <c r="I5" s="171" t="s">
        <v>212</v>
      </c>
      <c r="J5" s="172"/>
      <c r="K5" s="18"/>
      <c r="L5" s="18"/>
      <c r="M5" s="18"/>
    </row>
    <row r="6" spans="2:13" customFormat="1" ht="24" customHeight="1">
      <c r="B6" s="165" t="s">
        <v>207</v>
      </c>
      <c r="C6" s="167" t="s">
        <v>193</v>
      </c>
      <c r="D6" s="168" t="s">
        <v>201</v>
      </c>
      <c r="E6" s="169" t="s">
        <v>112</v>
      </c>
      <c r="F6" s="170">
        <v>14400000</v>
      </c>
      <c r="G6" s="164" t="s">
        <v>114</v>
      </c>
      <c r="H6" s="171" t="s">
        <v>209</v>
      </c>
      <c r="I6" s="171" t="s">
        <v>212</v>
      </c>
      <c r="J6" s="172"/>
      <c r="K6" s="18"/>
      <c r="L6" s="18"/>
      <c r="M6" s="18"/>
    </row>
    <row r="7" spans="2:13" customFormat="1" ht="24" customHeight="1">
      <c r="B7" s="165" t="s">
        <v>207</v>
      </c>
      <c r="C7" s="167" t="s">
        <v>193</v>
      </c>
      <c r="D7" s="168" t="s">
        <v>202</v>
      </c>
      <c r="E7" s="169" t="s">
        <v>112</v>
      </c>
      <c r="F7" s="170">
        <v>1964000</v>
      </c>
      <c r="G7" s="164" t="s">
        <v>114</v>
      </c>
      <c r="H7" s="171" t="s">
        <v>210</v>
      </c>
      <c r="I7" s="171" t="s">
        <v>146</v>
      </c>
      <c r="J7" s="172"/>
      <c r="K7" s="18"/>
      <c r="L7" s="18"/>
      <c r="M7" s="18"/>
    </row>
    <row r="8" spans="2:13" customFormat="1" ht="24" customHeight="1">
      <c r="B8" s="165" t="s">
        <v>207</v>
      </c>
      <c r="C8" s="167" t="s">
        <v>193</v>
      </c>
      <c r="D8" s="168" t="s">
        <v>203</v>
      </c>
      <c r="E8" s="169" t="s">
        <v>112</v>
      </c>
      <c r="F8" s="170">
        <v>2500000</v>
      </c>
      <c r="G8" s="164" t="s">
        <v>114</v>
      </c>
      <c r="H8" s="171" t="s">
        <v>209</v>
      </c>
      <c r="I8" s="171" t="s">
        <v>212</v>
      </c>
      <c r="J8" s="172"/>
      <c r="K8" s="18"/>
      <c r="L8" s="18"/>
      <c r="M8" s="18"/>
    </row>
    <row r="9" spans="2:13" customFormat="1" ht="24" customHeight="1">
      <c r="B9" s="165" t="s">
        <v>207</v>
      </c>
      <c r="C9" s="167" t="s">
        <v>193</v>
      </c>
      <c r="D9" s="168" t="s">
        <v>204</v>
      </c>
      <c r="E9" s="169" t="s">
        <v>112</v>
      </c>
      <c r="F9" s="170">
        <v>9900000</v>
      </c>
      <c r="G9" s="164" t="s">
        <v>114</v>
      </c>
      <c r="H9" s="171" t="s">
        <v>209</v>
      </c>
      <c r="I9" s="171" t="s">
        <v>212</v>
      </c>
      <c r="J9" s="172"/>
      <c r="K9" s="18"/>
      <c r="L9" s="18"/>
      <c r="M9" s="18"/>
    </row>
    <row r="10" spans="2:13" customFormat="1" ht="24" customHeight="1">
      <c r="B10" s="165" t="s">
        <v>207</v>
      </c>
      <c r="C10" s="167" t="s">
        <v>193</v>
      </c>
      <c r="D10" s="168" t="s">
        <v>205</v>
      </c>
      <c r="E10" s="169" t="s">
        <v>112</v>
      </c>
      <c r="F10" s="170">
        <v>19800000</v>
      </c>
      <c r="G10" s="164" t="s">
        <v>114</v>
      </c>
      <c r="H10" s="171" t="s">
        <v>209</v>
      </c>
      <c r="I10" s="171" t="s">
        <v>212</v>
      </c>
      <c r="J10" s="172"/>
      <c r="K10" s="18"/>
      <c r="L10" s="18"/>
      <c r="M10" s="18"/>
    </row>
    <row r="11" spans="2:13" customFormat="1" ht="24" customHeight="1">
      <c r="B11" s="165" t="s">
        <v>207</v>
      </c>
      <c r="C11" s="167" t="s">
        <v>193</v>
      </c>
      <c r="D11" s="176" t="s">
        <v>206</v>
      </c>
      <c r="E11" s="169" t="s">
        <v>112</v>
      </c>
      <c r="F11" s="170">
        <v>550000</v>
      </c>
      <c r="G11" s="164" t="s">
        <v>114</v>
      </c>
      <c r="H11" s="171" t="s">
        <v>211</v>
      </c>
      <c r="I11" s="171" t="s">
        <v>213</v>
      </c>
      <c r="J11" s="172"/>
      <c r="K11" s="18"/>
      <c r="L11" s="18"/>
      <c r="M11" s="18"/>
    </row>
    <row r="12" spans="2:13" customFormat="1" ht="24" customHeight="1">
      <c r="B12" s="165"/>
      <c r="C12" s="167"/>
      <c r="D12" s="203" t="s">
        <v>136</v>
      </c>
      <c r="E12" s="169"/>
      <c r="F12" s="170"/>
      <c r="G12" s="164"/>
      <c r="H12" s="171"/>
      <c r="I12" s="171"/>
      <c r="J12" s="172"/>
      <c r="K12" s="18"/>
      <c r="L12" s="18"/>
      <c r="M12" s="18"/>
    </row>
    <row r="13" spans="2:13" customFormat="1" ht="24" customHeight="1" thickBot="1">
      <c r="B13" s="108"/>
      <c r="C13" s="115"/>
      <c r="D13" s="159"/>
      <c r="E13" s="127"/>
      <c r="F13" s="156"/>
      <c r="G13" s="110"/>
      <c r="H13" s="157"/>
      <c r="I13" s="157"/>
      <c r="J13" s="158"/>
      <c r="K13" s="18"/>
      <c r="L13" s="18"/>
      <c r="M13" s="18"/>
    </row>
  </sheetData>
  <mergeCells count="1">
    <mergeCell ref="B1:J1"/>
  </mergeCells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1"/>
  <sheetViews>
    <sheetView zoomScaleNormal="100" workbookViewId="0">
      <selection activeCell="E38" sqref="E38"/>
    </sheetView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2" ht="36" customHeight="1">
      <c r="B1" s="205" t="s">
        <v>71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</row>
    <row r="2" spans="2:12" ht="15" customHeight="1" thickBot="1">
      <c r="B2" s="120" t="s">
        <v>114</v>
      </c>
      <c r="C2" s="7"/>
      <c r="D2" s="8"/>
      <c r="E2" s="6"/>
      <c r="F2" s="6"/>
      <c r="G2" s="9"/>
      <c r="H2" s="9"/>
      <c r="I2" s="9"/>
      <c r="J2" s="9"/>
      <c r="K2" s="206" t="s">
        <v>102</v>
      </c>
      <c r="L2" s="206"/>
    </row>
    <row r="3" spans="2:12" ht="35.1" customHeight="1" thickBot="1">
      <c r="B3" s="47" t="s">
        <v>2</v>
      </c>
      <c r="C3" s="48" t="s">
        <v>3</v>
      </c>
      <c r="D3" s="48" t="s">
        <v>0</v>
      </c>
      <c r="E3" s="48" t="s">
        <v>72</v>
      </c>
      <c r="F3" s="48" t="s">
        <v>73</v>
      </c>
      <c r="G3" s="48" t="s">
        <v>74</v>
      </c>
      <c r="H3" s="48" t="s">
        <v>75</v>
      </c>
      <c r="I3" s="48" t="s">
        <v>76</v>
      </c>
      <c r="J3" s="48" t="s">
        <v>77</v>
      </c>
      <c r="K3" s="48" t="s">
        <v>78</v>
      </c>
      <c r="L3" s="49" t="s">
        <v>1</v>
      </c>
    </row>
    <row r="4" spans="2:12" ht="24" customHeight="1" thickTop="1" thickBot="1">
      <c r="B4" s="38"/>
      <c r="C4" s="39"/>
      <c r="D4" s="40" t="s">
        <v>111</v>
      </c>
      <c r="E4" s="41"/>
      <c r="F4" s="42"/>
      <c r="G4" s="43"/>
      <c r="H4" s="43"/>
      <c r="I4" s="41"/>
      <c r="J4" s="44"/>
      <c r="K4" s="45"/>
      <c r="L4" s="46"/>
    </row>
    <row r="5" spans="2:12">
      <c r="K5"/>
      <c r="L5"/>
    </row>
    <row r="6" spans="2:12">
      <c r="K6"/>
      <c r="L6"/>
    </row>
    <row r="7" spans="2:12">
      <c r="K7"/>
      <c r="L7"/>
    </row>
    <row r="8" spans="2:12">
      <c r="K8"/>
      <c r="L8"/>
    </row>
    <row r="9" spans="2:12">
      <c r="K9"/>
      <c r="L9"/>
    </row>
    <row r="10" spans="2:12">
      <c r="K10"/>
      <c r="L10"/>
    </row>
    <row r="11" spans="2:12">
      <c r="K11"/>
      <c r="L11"/>
    </row>
  </sheetData>
  <mergeCells count="2">
    <mergeCell ref="B1:L1"/>
    <mergeCell ref="K2:L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4"/>
  <sheetViews>
    <sheetView zoomScaleNormal="100" workbookViewId="0">
      <selection activeCell="B2" sqref="B2"/>
    </sheetView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3" ht="31.5">
      <c r="B1" s="205" t="s">
        <v>79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</row>
    <row r="2" spans="2:13" ht="15" customHeight="1" thickBot="1">
      <c r="B2" s="120" t="s">
        <v>114</v>
      </c>
      <c r="C2" s="20"/>
      <c r="D2" s="21"/>
      <c r="E2" s="22"/>
      <c r="F2" s="22"/>
      <c r="G2" s="23"/>
      <c r="H2" s="23"/>
      <c r="I2" s="23"/>
      <c r="J2" s="23"/>
      <c r="K2" s="206" t="s">
        <v>102</v>
      </c>
      <c r="L2" s="206"/>
    </row>
    <row r="3" spans="2:13" s="26" customFormat="1" ht="35.1" customHeight="1" thickBot="1">
      <c r="B3" s="47" t="s">
        <v>80</v>
      </c>
      <c r="C3" s="48" t="s">
        <v>81</v>
      </c>
      <c r="D3" s="48" t="s">
        <v>82</v>
      </c>
      <c r="E3" s="48" t="s">
        <v>83</v>
      </c>
      <c r="F3" s="48" t="s">
        <v>84</v>
      </c>
      <c r="G3" s="48" t="s">
        <v>85</v>
      </c>
      <c r="H3" s="48" t="s">
        <v>86</v>
      </c>
      <c r="I3" s="48" t="s">
        <v>87</v>
      </c>
      <c r="J3" s="48" t="s">
        <v>88</v>
      </c>
      <c r="K3" s="48" t="s">
        <v>89</v>
      </c>
      <c r="L3" s="49" t="s">
        <v>90</v>
      </c>
      <c r="M3" s="24"/>
    </row>
    <row r="4" spans="2:13" s="26" customFormat="1" ht="24" customHeight="1" thickTop="1" thickBot="1">
      <c r="B4" s="38"/>
      <c r="C4" s="39"/>
      <c r="D4" s="40" t="s">
        <v>111</v>
      </c>
      <c r="E4" s="41"/>
      <c r="F4" s="42"/>
      <c r="G4" s="43"/>
      <c r="H4" s="43"/>
      <c r="I4" s="41"/>
      <c r="J4" s="50"/>
      <c r="K4" s="50"/>
      <c r="L4" s="51"/>
      <c r="M4" s="24"/>
    </row>
  </sheetData>
  <mergeCells count="2">
    <mergeCell ref="B1:L1"/>
    <mergeCell ref="K2:L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38"/>
  <sheetViews>
    <sheetView zoomScaleNormal="100" workbookViewId="0">
      <selection activeCell="B4" sqref="B4:B24"/>
    </sheetView>
  </sheetViews>
  <sheetFormatPr defaultRowHeight="13.5"/>
  <cols>
    <col min="1" max="1" width="1.77734375" style="4" customWidth="1"/>
    <col min="2" max="2" width="48.21875" style="4" bestFit="1" customWidth="1"/>
    <col min="3" max="3" width="19.5546875" style="103" bestFit="1" customWidth="1"/>
    <col min="4" max="4" width="12.109375" style="4" customWidth="1"/>
    <col min="5" max="9" width="11.21875" style="4" customWidth="1"/>
    <col min="10" max="10" width="9.6640625" style="4" customWidth="1"/>
    <col min="11" max="11" width="8.88671875" style="4"/>
    <col min="12" max="12" width="9.88671875" style="4" bestFit="1" customWidth="1"/>
    <col min="13" max="16384" width="8.88671875" style="4"/>
  </cols>
  <sheetData>
    <row r="1" spans="2:12" s="27" customFormat="1" ht="36" customHeight="1">
      <c r="B1" s="207" t="s">
        <v>166</v>
      </c>
      <c r="C1" s="207"/>
      <c r="D1" s="207"/>
      <c r="E1" s="207"/>
      <c r="F1" s="207"/>
      <c r="G1" s="207"/>
      <c r="H1" s="207"/>
      <c r="I1" s="207"/>
      <c r="J1" s="207"/>
    </row>
    <row r="2" spans="2:12" s="27" customFormat="1" ht="15" customHeight="1" thickBot="1">
      <c r="B2" s="120" t="s">
        <v>114</v>
      </c>
      <c r="C2" s="100"/>
      <c r="D2" s="28"/>
      <c r="E2" s="28"/>
      <c r="F2" s="28"/>
      <c r="G2" s="29"/>
      <c r="H2" s="29"/>
      <c r="I2" s="208" t="s">
        <v>102</v>
      </c>
      <c r="J2" s="208"/>
    </row>
    <row r="3" spans="2:12" ht="35.1" customHeight="1">
      <c r="B3" s="139" t="s">
        <v>3</v>
      </c>
      <c r="C3" s="140" t="s">
        <v>11</v>
      </c>
      <c r="D3" s="141" t="s">
        <v>4</v>
      </c>
      <c r="E3" s="141" t="s">
        <v>5</v>
      </c>
      <c r="F3" s="141" t="s">
        <v>6</v>
      </c>
      <c r="G3" s="141" t="s">
        <v>7</v>
      </c>
      <c r="H3" s="142" t="s">
        <v>41</v>
      </c>
      <c r="I3" s="141" t="s">
        <v>10</v>
      </c>
      <c r="J3" s="143" t="s">
        <v>8</v>
      </c>
    </row>
    <row r="4" spans="2:12" ht="21.95" customHeight="1">
      <c r="B4" s="148" t="s">
        <v>115</v>
      </c>
      <c r="C4" s="180" t="s">
        <v>116</v>
      </c>
      <c r="D4" s="144">
        <v>6270000</v>
      </c>
      <c r="E4" s="145">
        <v>45644</v>
      </c>
      <c r="F4" s="145">
        <v>45658</v>
      </c>
      <c r="G4" s="145">
        <v>46022</v>
      </c>
      <c r="H4" s="145">
        <v>45961</v>
      </c>
      <c r="I4" s="145">
        <v>45965</v>
      </c>
      <c r="J4" s="149"/>
    </row>
    <row r="5" spans="2:12" ht="21.95" customHeight="1">
      <c r="B5" s="148" t="s">
        <v>117</v>
      </c>
      <c r="C5" s="180" t="s">
        <v>118</v>
      </c>
      <c r="D5" s="144">
        <v>2985000</v>
      </c>
      <c r="E5" s="145">
        <v>45644</v>
      </c>
      <c r="F5" s="145">
        <v>45658</v>
      </c>
      <c r="G5" s="145">
        <v>46022</v>
      </c>
      <c r="H5" s="145">
        <v>45961</v>
      </c>
      <c r="I5" s="145">
        <v>45965</v>
      </c>
      <c r="J5" s="149"/>
    </row>
    <row r="6" spans="2:12" ht="21.95" customHeight="1">
      <c r="B6" s="148" t="s">
        <v>119</v>
      </c>
      <c r="C6" s="180" t="s">
        <v>118</v>
      </c>
      <c r="D6" s="144">
        <v>6600000</v>
      </c>
      <c r="E6" s="145">
        <v>45644</v>
      </c>
      <c r="F6" s="145">
        <v>45658</v>
      </c>
      <c r="G6" s="145">
        <v>46022</v>
      </c>
      <c r="H6" s="145">
        <v>45961</v>
      </c>
      <c r="I6" s="145">
        <v>45965</v>
      </c>
      <c r="J6" s="149"/>
    </row>
    <row r="7" spans="2:12" ht="21.95" customHeight="1">
      <c r="B7" s="148" t="s">
        <v>120</v>
      </c>
      <c r="C7" s="146" t="s">
        <v>107</v>
      </c>
      <c r="D7" s="147">
        <v>4860000</v>
      </c>
      <c r="E7" s="145">
        <v>45645</v>
      </c>
      <c r="F7" s="145">
        <v>45658</v>
      </c>
      <c r="G7" s="145">
        <v>46022</v>
      </c>
      <c r="H7" s="145">
        <v>45961</v>
      </c>
      <c r="I7" s="145">
        <v>45965</v>
      </c>
      <c r="J7" s="149"/>
    </row>
    <row r="8" spans="2:12" ht="21.95" customHeight="1">
      <c r="B8" s="148" t="s">
        <v>121</v>
      </c>
      <c r="C8" s="146" t="s">
        <v>107</v>
      </c>
      <c r="D8" s="147">
        <v>1620000</v>
      </c>
      <c r="E8" s="145">
        <v>45645</v>
      </c>
      <c r="F8" s="145">
        <v>45658</v>
      </c>
      <c r="G8" s="145">
        <v>46022</v>
      </c>
      <c r="H8" s="145">
        <v>45961</v>
      </c>
      <c r="I8" s="145">
        <v>45965</v>
      </c>
      <c r="J8" s="149"/>
    </row>
    <row r="9" spans="2:12" ht="21.95" customHeight="1">
      <c r="B9" s="148" t="s">
        <v>122</v>
      </c>
      <c r="C9" s="180" t="s">
        <v>123</v>
      </c>
      <c r="D9" s="144">
        <v>3102000</v>
      </c>
      <c r="E9" s="145">
        <v>45642</v>
      </c>
      <c r="F9" s="145">
        <v>45658</v>
      </c>
      <c r="G9" s="145">
        <v>46022</v>
      </c>
      <c r="H9" s="145">
        <v>45961</v>
      </c>
      <c r="I9" s="145">
        <v>45965</v>
      </c>
      <c r="J9" s="149"/>
    </row>
    <row r="10" spans="2:12" ht="21.95" customHeight="1">
      <c r="B10" s="148" t="s">
        <v>124</v>
      </c>
      <c r="C10" s="146" t="s">
        <v>125</v>
      </c>
      <c r="D10" s="147">
        <v>3102000</v>
      </c>
      <c r="E10" s="145">
        <v>45642</v>
      </c>
      <c r="F10" s="145">
        <v>45658</v>
      </c>
      <c r="G10" s="145">
        <v>46022</v>
      </c>
      <c r="H10" s="145">
        <v>45961</v>
      </c>
      <c r="I10" s="145">
        <v>45965</v>
      </c>
      <c r="J10" s="149"/>
    </row>
    <row r="11" spans="2:12" ht="21.95" customHeight="1">
      <c r="B11" s="148" t="s">
        <v>148</v>
      </c>
      <c r="C11" s="180" t="s">
        <v>126</v>
      </c>
      <c r="D11" s="144">
        <v>12342400</v>
      </c>
      <c r="E11" s="145">
        <v>45632</v>
      </c>
      <c r="F11" s="145">
        <v>45658</v>
      </c>
      <c r="G11" s="145">
        <v>46022</v>
      </c>
      <c r="H11" s="145">
        <v>45961</v>
      </c>
      <c r="I11" s="145">
        <v>45965</v>
      </c>
      <c r="J11" s="149"/>
    </row>
    <row r="12" spans="2:12" ht="21.95" customHeight="1">
      <c r="B12" s="150" t="s">
        <v>127</v>
      </c>
      <c r="C12" s="146" t="s">
        <v>128</v>
      </c>
      <c r="D12" s="147">
        <v>3600000</v>
      </c>
      <c r="E12" s="145">
        <v>45652</v>
      </c>
      <c r="F12" s="145">
        <v>45658</v>
      </c>
      <c r="G12" s="145">
        <v>46022</v>
      </c>
      <c r="H12" s="145">
        <v>45961</v>
      </c>
      <c r="I12" s="145">
        <v>45965</v>
      </c>
      <c r="J12" s="149"/>
    </row>
    <row r="13" spans="2:12" ht="21.95" customHeight="1">
      <c r="B13" s="150" t="s">
        <v>129</v>
      </c>
      <c r="C13" s="146" t="s">
        <v>130</v>
      </c>
      <c r="D13" s="147">
        <v>994687780</v>
      </c>
      <c r="E13" s="145">
        <v>45656</v>
      </c>
      <c r="F13" s="145">
        <v>45658</v>
      </c>
      <c r="G13" s="145">
        <v>46022</v>
      </c>
      <c r="H13" s="145">
        <v>45961</v>
      </c>
      <c r="I13" s="145">
        <v>45965</v>
      </c>
      <c r="J13" s="149"/>
    </row>
    <row r="14" spans="2:12" ht="21.95" customHeight="1">
      <c r="B14" s="150" t="s">
        <v>165</v>
      </c>
      <c r="C14" s="146" t="s">
        <v>164</v>
      </c>
      <c r="D14" s="147">
        <v>3720000</v>
      </c>
      <c r="E14" s="145">
        <v>45645</v>
      </c>
      <c r="F14" s="145">
        <v>45658</v>
      </c>
      <c r="G14" s="145">
        <v>46022</v>
      </c>
      <c r="H14" s="145">
        <v>45961</v>
      </c>
      <c r="I14" s="145">
        <v>45965</v>
      </c>
      <c r="J14" s="149"/>
    </row>
    <row r="15" spans="2:12" ht="28.5" customHeight="1">
      <c r="B15" s="150" t="s">
        <v>131</v>
      </c>
      <c r="C15" s="146" t="s">
        <v>132</v>
      </c>
      <c r="D15" s="147">
        <v>54280000</v>
      </c>
      <c r="E15" s="145">
        <v>45657</v>
      </c>
      <c r="F15" s="145">
        <v>45658</v>
      </c>
      <c r="G15" s="145">
        <v>46022</v>
      </c>
      <c r="H15" s="145">
        <v>45961</v>
      </c>
      <c r="I15" s="145">
        <v>45965</v>
      </c>
      <c r="J15" s="149"/>
      <c r="L15" s="83"/>
    </row>
    <row r="16" spans="2:12" ht="30" customHeight="1">
      <c r="B16" s="150" t="s">
        <v>133</v>
      </c>
      <c r="C16" s="146" t="s">
        <v>134</v>
      </c>
      <c r="D16" s="147">
        <v>33120000</v>
      </c>
      <c r="E16" s="145">
        <v>45657</v>
      </c>
      <c r="F16" s="145">
        <v>45658</v>
      </c>
      <c r="G16" s="145">
        <v>46022</v>
      </c>
      <c r="H16" s="145">
        <v>45961</v>
      </c>
      <c r="I16" s="145">
        <v>45965</v>
      </c>
      <c r="J16" s="149"/>
    </row>
    <row r="17" spans="2:10" ht="21.95" customHeight="1">
      <c r="B17" s="150" t="s">
        <v>135</v>
      </c>
      <c r="C17" s="146" t="s">
        <v>108</v>
      </c>
      <c r="D17" s="147">
        <v>104654000</v>
      </c>
      <c r="E17" s="145">
        <v>45656</v>
      </c>
      <c r="F17" s="145">
        <v>45658</v>
      </c>
      <c r="G17" s="145">
        <v>46022</v>
      </c>
      <c r="H17" s="145">
        <v>45961</v>
      </c>
      <c r="I17" s="145">
        <v>45965</v>
      </c>
      <c r="J17" s="149"/>
    </row>
    <row r="18" spans="2:10" ht="21.95" customHeight="1">
      <c r="B18" s="136" t="s">
        <v>167</v>
      </c>
      <c r="C18" s="151" t="s">
        <v>149</v>
      </c>
      <c r="D18" s="152">
        <v>910000</v>
      </c>
      <c r="E18" s="145">
        <v>45929</v>
      </c>
      <c r="F18" s="145">
        <v>45929</v>
      </c>
      <c r="G18" s="154">
        <v>45947</v>
      </c>
      <c r="H18" s="154">
        <v>45947</v>
      </c>
      <c r="I18" s="154">
        <v>45947</v>
      </c>
      <c r="J18" s="135"/>
    </row>
    <row r="19" spans="2:10" ht="21.95" customHeight="1">
      <c r="B19" s="136" t="s">
        <v>154</v>
      </c>
      <c r="C19" s="151" t="s">
        <v>168</v>
      </c>
      <c r="D19" s="152">
        <v>32930000</v>
      </c>
      <c r="E19" s="145">
        <v>45946</v>
      </c>
      <c r="F19" s="145">
        <v>45947</v>
      </c>
      <c r="G19" s="154">
        <v>45955</v>
      </c>
      <c r="H19" s="154">
        <v>45954</v>
      </c>
      <c r="I19" s="154">
        <v>45958</v>
      </c>
      <c r="J19" s="135"/>
    </row>
    <row r="20" spans="2:10" ht="21.95" customHeight="1">
      <c r="B20" s="136" t="s">
        <v>155</v>
      </c>
      <c r="C20" s="155" t="s">
        <v>169</v>
      </c>
      <c r="D20" s="152">
        <v>2980000</v>
      </c>
      <c r="E20" s="145">
        <v>45943</v>
      </c>
      <c r="F20" s="145">
        <v>45944</v>
      </c>
      <c r="G20" s="154">
        <v>45973</v>
      </c>
      <c r="H20" s="154">
        <v>45954</v>
      </c>
      <c r="I20" s="154">
        <v>45958</v>
      </c>
      <c r="J20" s="135"/>
    </row>
    <row r="21" spans="2:10" ht="21.95" customHeight="1">
      <c r="B21" s="136" t="s">
        <v>156</v>
      </c>
      <c r="C21" s="151" t="s">
        <v>170</v>
      </c>
      <c r="D21" s="152">
        <v>660000</v>
      </c>
      <c r="E21" s="145">
        <v>45944</v>
      </c>
      <c r="F21" s="145">
        <v>45948</v>
      </c>
      <c r="G21" s="154">
        <v>45948</v>
      </c>
      <c r="H21" s="154">
        <v>45948</v>
      </c>
      <c r="I21" s="154">
        <v>45950</v>
      </c>
      <c r="J21" s="135"/>
    </row>
    <row r="22" spans="2:10" ht="21.95" customHeight="1">
      <c r="B22" s="136" t="s">
        <v>171</v>
      </c>
      <c r="C22" s="151" t="s">
        <v>172</v>
      </c>
      <c r="D22" s="152">
        <v>9500000</v>
      </c>
      <c r="E22" s="145">
        <v>45791</v>
      </c>
      <c r="F22" s="145">
        <v>45793</v>
      </c>
      <c r="G22" s="154">
        <v>45945</v>
      </c>
      <c r="H22" s="154">
        <v>45945</v>
      </c>
      <c r="I22" s="154">
        <v>45945</v>
      </c>
      <c r="J22" s="135"/>
    </row>
    <row r="23" spans="2:10" ht="21.95" customHeight="1">
      <c r="B23" s="137" t="s">
        <v>147</v>
      </c>
      <c r="C23" s="155" t="s">
        <v>158</v>
      </c>
      <c r="D23" s="152">
        <v>4000000</v>
      </c>
      <c r="E23" s="145">
        <v>45916</v>
      </c>
      <c r="F23" s="145">
        <v>45924</v>
      </c>
      <c r="G23" s="154">
        <v>46008</v>
      </c>
      <c r="H23" s="154">
        <v>45931</v>
      </c>
      <c r="I23" s="154">
        <v>45931</v>
      </c>
      <c r="J23" s="138"/>
    </row>
    <row r="24" spans="2:10" ht="21.95" customHeight="1">
      <c r="B24" s="136" t="s">
        <v>152</v>
      </c>
      <c r="C24" s="151" t="s">
        <v>149</v>
      </c>
      <c r="D24" s="152">
        <v>1215000</v>
      </c>
      <c r="E24" s="145">
        <v>45951</v>
      </c>
      <c r="F24" s="145">
        <v>45951</v>
      </c>
      <c r="G24" s="154">
        <v>45955</v>
      </c>
      <c r="H24" s="154">
        <v>45955</v>
      </c>
      <c r="I24" s="154">
        <v>45957</v>
      </c>
      <c r="J24" s="138"/>
    </row>
    <row r="25" spans="2:10" ht="21.95" customHeight="1" thickBot="1">
      <c r="B25" s="177"/>
      <c r="C25" s="102"/>
      <c r="D25" s="91"/>
      <c r="E25" s="93"/>
      <c r="F25" s="93"/>
      <c r="G25" s="92"/>
      <c r="H25" s="92"/>
      <c r="I25" s="92"/>
      <c r="J25" s="87"/>
    </row>
    <row r="26" spans="2:10">
      <c r="E26" s="84"/>
      <c r="F26" s="85"/>
      <c r="G26" s="85"/>
    </row>
    <row r="27" spans="2:10">
      <c r="E27" s="84"/>
      <c r="F27" s="85"/>
      <c r="G27" s="85"/>
    </row>
    <row r="28" spans="2:10">
      <c r="E28" s="84"/>
      <c r="F28" s="85"/>
      <c r="G28" s="85"/>
    </row>
    <row r="29" spans="2:10">
      <c r="E29" s="84"/>
      <c r="F29" s="85"/>
      <c r="G29" s="85"/>
    </row>
    <row r="30" spans="2:10">
      <c r="E30" s="84"/>
      <c r="F30" s="85"/>
      <c r="G30" s="85"/>
    </row>
    <row r="31" spans="2:10">
      <c r="E31" s="84"/>
      <c r="F31" s="85"/>
      <c r="G31" s="85"/>
    </row>
    <row r="32" spans="2:10">
      <c r="E32" s="84"/>
      <c r="F32" s="85"/>
      <c r="G32" s="85"/>
    </row>
    <row r="33" spans="5:7">
      <c r="E33" s="84"/>
      <c r="F33" s="85"/>
      <c r="G33" s="85"/>
    </row>
    <row r="34" spans="5:7">
      <c r="E34" s="84"/>
      <c r="F34" s="85"/>
      <c r="G34" s="85"/>
    </row>
    <row r="35" spans="5:7">
      <c r="E35" s="84"/>
      <c r="F35" s="84"/>
      <c r="G35" s="84"/>
    </row>
    <row r="36" spans="5:7">
      <c r="E36" s="84"/>
      <c r="F36" s="84"/>
      <c r="G36" s="84"/>
    </row>
    <row r="37" spans="5:7">
      <c r="E37" s="84"/>
      <c r="F37" s="84"/>
      <c r="G37" s="84"/>
    </row>
    <row r="38" spans="5:7">
      <c r="E38" s="84"/>
      <c r="F38" s="84"/>
      <c r="G38" s="84"/>
    </row>
  </sheetData>
  <mergeCells count="2">
    <mergeCell ref="B1:J1"/>
    <mergeCell ref="I2:J2"/>
  </mergeCells>
  <phoneticPr fontId="5" type="noConversion"/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R22"/>
  <sheetViews>
    <sheetView zoomScaleNormal="100" workbookViewId="0">
      <selection activeCell="B4" sqref="B4:B22"/>
    </sheetView>
  </sheetViews>
  <sheetFormatPr defaultRowHeight="13.5"/>
  <cols>
    <col min="1" max="1" width="1.77734375" style="4" customWidth="1"/>
    <col min="2" max="2" width="39.33203125" style="179" customWidth="1"/>
    <col min="3" max="3" width="17.21875" style="103" customWidth="1"/>
    <col min="4" max="6" width="12.21875" style="4" customWidth="1"/>
    <col min="7" max="7" width="12.21875" style="107" customWidth="1"/>
    <col min="8" max="8" width="12.21875" style="4" customWidth="1"/>
    <col min="9" max="9" width="12.21875" style="5" customWidth="1"/>
    <col min="10" max="10" width="14" style="4" customWidth="1"/>
    <col min="11" max="16384" width="8.88671875" style="4"/>
  </cols>
  <sheetData>
    <row r="1" spans="2:18" ht="31.5">
      <c r="B1" s="173" t="s">
        <v>173</v>
      </c>
      <c r="C1" s="173"/>
      <c r="D1" s="173"/>
      <c r="E1" s="173"/>
      <c r="F1" s="173"/>
      <c r="G1" s="173"/>
      <c r="H1" s="173"/>
      <c r="I1" s="173"/>
      <c r="J1" s="78"/>
      <c r="K1" s="78"/>
      <c r="L1" s="78"/>
      <c r="M1" s="78"/>
      <c r="N1" s="78"/>
      <c r="O1" s="78"/>
      <c r="P1" s="78"/>
      <c r="Q1" s="78"/>
      <c r="R1" s="78"/>
    </row>
    <row r="2" spans="2:18" ht="15" customHeight="1" thickBot="1">
      <c r="B2" s="175" t="s">
        <v>113</v>
      </c>
      <c r="C2" s="175"/>
      <c r="D2" s="173"/>
      <c r="E2" s="173"/>
      <c r="F2" s="173"/>
      <c r="G2" s="105"/>
      <c r="H2" s="173"/>
      <c r="I2" s="174" t="s">
        <v>102</v>
      </c>
      <c r="J2" s="79"/>
      <c r="K2" s="79"/>
    </row>
    <row r="3" spans="2:18" ht="35.1" customHeight="1">
      <c r="B3" s="88" t="s">
        <v>3</v>
      </c>
      <c r="C3" s="104" t="s">
        <v>47</v>
      </c>
      <c r="D3" s="89" t="s">
        <v>48</v>
      </c>
      <c r="E3" s="89" t="s">
        <v>52</v>
      </c>
      <c r="F3" s="89" t="s">
        <v>49</v>
      </c>
      <c r="G3" s="106" t="s">
        <v>50</v>
      </c>
      <c r="H3" s="89" t="s">
        <v>51</v>
      </c>
      <c r="I3" s="90" t="s">
        <v>58</v>
      </c>
    </row>
    <row r="4" spans="2:18" ht="21.95" customHeight="1">
      <c r="B4" s="184" t="s">
        <v>182</v>
      </c>
      <c r="C4" s="185" t="s">
        <v>137</v>
      </c>
      <c r="D4" s="186">
        <v>2985000</v>
      </c>
      <c r="E4" s="187"/>
      <c r="F4" s="188">
        <v>247680</v>
      </c>
      <c r="G4" s="187"/>
      <c r="H4" s="188">
        <f>F4</f>
        <v>247680</v>
      </c>
      <c r="I4" s="189"/>
      <c r="J4" s="83"/>
    </row>
    <row r="5" spans="2:18" ht="21.95" customHeight="1">
      <c r="B5" s="184" t="s">
        <v>183</v>
      </c>
      <c r="C5" s="185" t="s">
        <v>137</v>
      </c>
      <c r="D5" s="186">
        <v>6600000</v>
      </c>
      <c r="E5" s="187"/>
      <c r="F5" s="188">
        <v>550000</v>
      </c>
      <c r="G5" s="187"/>
      <c r="H5" s="188">
        <f>F5</f>
        <v>550000</v>
      </c>
      <c r="I5" s="189"/>
      <c r="J5" s="83"/>
    </row>
    <row r="6" spans="2:18" ht="21.95" customHeight="1">
      <c r="B6" s="184" t="s">
        <v>184</v>
      </c>
      <c r="C6" s="185" t="s">
        <v>138</v>
      </c>
      <c r="D6" s="188">
        <v>4860000</v>
      </c>
      <c r="E6" s="187"/>
      <c r="F6" s="188">
        <v>405000</v>
      </c>
      <c r="G6" s="187"/>
      <c r="H6" s="188">
        <f>F6</f>
        <v>405000</v>
      </c>
      <c r="I6" s="189"/>
      <c r="J6" s="83"/>
    </row>
    <row r="7" spans="2:18" ht="21.95" customHeight="1">
      <c r="B7" s="184" t="s">
        <v>185</v>
      </c>
      <c r="C7" s="185" t="s">
        <v>139</v>
      </c>
      <c r="D7" s="186">
        <v>3600000</v>
      </c>
      <c r="E7" s="187"/>
      <c r="F7" s="188">
        <v>300000</v>
      </c>
      <c r="G7" s="187"/>
      <c r="H7" s="188">
        <f>F7</f>
        <v>300000</v>
      </c>
      <c r="I7" s="189"/>
      <c r="J7" s="83"/>
    </row>
    <row r="8" spans="2:18" ht="21.95" customHeight="1">
      <c r="B8" s="184" t="s">
        <v>186</v>
      </c>
      <c r="C8" s="155" t="s">
        <v>138</v>
      </c>
      <c r="D8" s="186">
        <v>1620000</v>
      </c>
      <c r="E8" s="187"/>
      <c r="F8" s="188">
        <v>135000</v>
      </c>
      <c r="G8" s="187"/>
      <c r="H8" s="188">
        <f t="shared" ref="H8:H14" si="0">F8+G8</f>
        <v>135000</v>
      </c>
      <c r="I8" s="189"/>
      <c r="J8" s="83"/>
    </row>
    <row r="9" spans="2:18" ht="21.95" customHeight="1">
      <c r="B9" s="184" t="s">
        <v>181</v>
      </c>
      <c r="C9" s="178" t="s">
        <v>158</v>
      </c>
      <c r="D9" s="186">
        <v>4000000</v>
      </c>
      <c r="E9" s="187"/>
      <c r="F9" s="188">
        <v>1000000</v>
      </c>
      <c r="G9" s="186"/>
      <c r="H9" s="188">
        <f>F9+G9</f>
        <v>1000000</v>
      </c>
      <c r="I9" s="190"/>
      <c r="J9" s="83"/>
    </row>
    <row r="10" spans="2:18" ht="22.5" customHeight="1">
      <c r="B10" s="184" t="s">
        <v>179</v>
      </c>
      <c r="C10" s="185" t="s">
        <v>140</v>
      </c>
      <c r="D10" s="191">
        <v>54280000</v>
      </c>
      <c r="E10" s="187"/>
      <c r="F10" s="186">
        <v>4820300</v>
      </c>
      <c r="G10" s="187"/>
      <c r="H10" s="188">
        <f t="shared" si="0"/>
        <v>4820300</v>
      </c>
      <c r="I10" s="189"/>
      <c r="J10" s="83"/>
    </row>
    <row r="11" spans="2:18" ht="21.95" customHeight="1">
      <c r="B11" s="184" t="s">
        <v>177</v>
      </c>
      <c r="C11" s="178" t="s">
        <v>141</v>
      </c>
      <c r="D11" s="186">
        <v>19728000</v>
      </c>
      <c r="E11" s="187"/>
      <c r="F11" s="186">
        <v>1584000</v>
      </c>
      <c r="G11" s="187"/>
      <c r="H11" s="188">
        <f t="shared" si="0"/>
        <v>1584000</v>
      </c>
      <c r="I11" s="189"/>
      <c r="J11" s="83"/>
    </row>
    <row r="12" spans="2:18" ht="21.95" customHeight="1">
      <c r="B12" s="184" t="s">
        <v>174</v>
      </c>
      <c r="C12" s="183" t="s">
        <v>142</v>
      </c>
      <c r="D12" s="192">
        <v>994687780</v>
      </c>
      <c r="E12" s="187"/>
      <c r="F12" s="186">
        <v>74296750</v>
      </c>
      <c r="G12" s="187"/>
      <c r="H12" s="186">
        <f>F12+G12</f>
        <v>74296750</v>
      </c>
      <c r="I12" s="189"/>
      <c r="J12" s="83"/>
    </row>
    <row r="13" spans="2:18" ht="21.95" customHeight="1">
      <c r="B13" s="184" t="s">
        <v>175</v>
      </c>
      <c r="C13" s="178" t="s">
        <v>143</v>
      </c>
      <c r="D13" s="186">
        <v>3102000</v>
      </c>
      <c r="E13" s="193"/>
      <c r="F13" s="186">
        <v>258500</v>
      </c>
      <c r="G13" s="187"/>
      <c r="H13" s="188">
        <f t="shared" si="0"/>
        <v>258500</v>
      </c>
      <c r="I13" s="189"/>
      <c r="J13" s="83"/>
    </row>
    <row r="14" spans="2:18" ht="21.95" customHeight="1">
      <c r="B14" s="194" t="s">
        <v>176</v>
      </c>
      <c r="C14" s="185" t="s">
        <v>144</v>
      </c>
      <c r="D14" s="186">
        <v>3102000</v>
      </c>
      <c r="E14" s="193"/>
      <c r="F14" s="186">
        <v>258500</v>
      </c>
      <c r="G14" s="187"/>
      <c r="H14" s="188">
        <f t="shared" si="0"/>
        <v>258500</v>
      </c>
      <c r="I14" s="189"/>
      <c r="J14" s="83"/>
    </row>
    <row r="15" spans="2:18" ht="21.95" customHeight="1">
      <c r="B15" s="194" t="s">
        <v>178</v>
      </c>
      <c r="C15" s="185" t="s">
        <v>108</v>
      </c>
      <c r="D15" s="186">
        <v>104654000</v>
      </c>
      <c r="E15" s="193"/>
      <c r="F15" s="186">
        <v>7213000</v>
      </c>
      <c r="G15" s="195"/>
      <c r="H15" s="188">
        <f t="shared" ref="H15:H22" si="1">F15+G15</f>
        <v>7213000</v>
      </c>
      <c r="I15" s="196"/>
      <c r="J15" s="83"/>
    </row>
    <row r="16" spans="2:18" ht="21.95" customHeight="1">
      <c r="B16" s="153" t="s">
        <v>157</v>
      </c>
      <c r="C16" s="101" t="s">
        <v>149</v>
      </c>
      <c r="D16" s="86">
        <v>910000</v>
      </c>
      <c r="E16" s="122"/>
      <c r="F16" s="33"/>
      <c r="G16" s="33">
        <v>910000</v>
      </c>
      <c r="H16" s="86">
        <f t="shared" si="1"/>
        <v>910000</v>
      </c>
      <c r="I16" s="121"/>
      <c r="J16" s="83"/>
    </row>
    <row r="17" spans="2:10" ht="21.95" customHeight="1">
      <c r="B17" s="153" t="s">
        <v>187</v>
      </c>
      <c r="C17" s="101" t="s">
        <v>192</v>
      </c>
      <c r="D17" s="86">
        <v>3720000</v>
      </c>
      <c r="E17" s="122"/>
      <c r="F17" s="33">
        <v>620000</v>
      </c>
      <c r="G17" s="86"/>
      <c r="H17" s="181">
        <f t="shared" si="1"/>
        <v>620000</v>
      </c>
      <c r="I17" s="121"/>
      <c r="J17" s="83"/>
    </row>
    <row r="18" spans="2:10" ht="21.95" customHeight="1">
      <c r="B18" s="153" t="s">
        <v>188</v>
      </c>
      <c r="C18" s="101" t="s">
        <v>168</v>
      </c>
      <c r="D18" s="86">
        <v>32930000</v>
      </c>
      <c r="E18" s="122"/>
      <c r="F18" s="33"/>
      <c r="G18" s="33">
        <v>32839090</v>
      </c>
      <c r="H18" s="181">
        <f t="shared" si="1"/>
        <v>32839090</v>
      </c>
      <c r="I18" s="121"/>
      <c r="J18" s="83"/>
    </row>
    <row r="19" spans="2:10" ht="21.95" customHeight="1">
      <c r="B19" s="153" t="s">
        <v>189</v>
      </c>
      <c r="C19" s="101" t="s">
        <v>169</v>
      </c>
      <c r="D19" s="181">
        <v>2980000</v>
      </c>
      <c r="E19" s="122"/>
      <c r="F19" s="33"/>
      <c r="G19" s="33">
        <v>2980000</v>
      </c>
      <c r="H19" s="181">
        <f t="shared" si="1"/>
        <v>2980000</v>
      </c>
      <c r="I19" s="182"/>
      <c r="J19" s="83"/>
    </row>
    <row r="20" spans="2:10" ht="21.95" customHeight="1">
      <c r="B20" s="153" t="s">
        <v>190</v>
      </c>
      <c r="C20" s="101" t="s">
        <v>149</v>
      </c>
      <c r="D20" s="181">
        <v>1215000</v>
      </c>
      <c r="E20" s="122"/>
      <c r="F20" s="33"/>
      <c r="G20" s="33">
        <v>1215000</v>
      </c>
      <c r="H20" s="181">
        <f t="shared" si="1"/>
        <v>1215000</v>
      </c>
      <c r="I20" s="182"/>
      <c r="J20" s="83"/>
    </row>
    <row r="21" spans="2:10" ht="21.95" customHeight="1">
      <c r="B21" s="153" t="s">
        <v>191</v>
      </c>
      <c r="C21" s="101" t="s">
        <v>170</v>
      </c>
      <c r="D21" s="181">
        <v>660000</v>
      </c>
      <c r="E21" s="122"/>
      <c r="F21" s="33"/>
      <c r="G21" s="33">
        <v>660000</v>
      </c>
      <c r="H21" s="181">
        <f t="shared" si="1"/>
        <v>660000</v>
      </c>
      <c r="I21" s="182"/>
      <c r="J21" s="83"/>
    </row>
    <row r="22" spans="2:10" ht="21.95" customHeight="1" thickBot="1">
      <c r="B22" s="197" t="s">
        <v>180</v>
      </c>
      <c r="C22" s="198" t="s">
        <v>172</v>
      </c>
      <c r="D22" s="199">
        <v>9500000</v>
      </c>
      <c r="E22" s="200"/>
      <c r="F22" s="199"/>
      <c r="G22" s="199">
        <v>9010080</v>
      </c>
      <c r="H22" s="201">
        <f t="shared" si="1"/>
        <v>9010080</v>
      </c>
      <c r="I22" s="202"/>
      <c r="J22" s="83"/>
    </row>
  </sheetData>
  <phoneticPr fontId="5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B1:I129"/>
  <sheetViews>
    <sheetView tabSelected="1" zoomScale="80" zoomScaleNormal="80" workbookViewId="0">
      <selection activeCell="N13" sqref="N13"/>
    </sheetView>
  </sheetViews>
  <sheetFormatPr defaultRowHeight="13.5"/>
  <cols>
    <col min="1" max="1" width="1.77734375" customWidth="1"/>
    <col min="2" max="2" width="14.5546875" customWidth="1"/>
    <col min="3" max="3" width="17.21875" customWidth="1"/>
    <col min="4" max="4" width="23.33203125" customWidth="1"/>
    <col min="5" max="5" width="18" customWidth="1"/>
    <col min="6" max="6" width="39.33203125" customWidth="1"/>
  </cols>
  <sheetData>
    <row r="1" spans="2:9" ht="39" customHeight="1">
      <c r="B1" s="205" t="s">
        <v>214</v>
      </c>
      <c r="C1" s="205"/>
      <c r="D1" s="205"/>
      <c r="E1" s="205"/>
      <c r="F1" s="205"/>
    </row>
    <row r="2" spans="2:9" ht="15" customHeight="1" thickBot="1">
      <c r="B2" s="120" t="s">
        <v>114</v>
      </c>
      <c r="C2" s="20"/>
      <c r="D2" s="22"/>
      <c r="E2" s="22"/>
      <c r="F2" s="32" t="s">
        <v>102</v>
      </c>
    </row>
    <row r="3" spans="2:9" ht="24.95" customHeight="1">
      <c r="B3" s="209" t="s">
        <v>32</v>
      </c>
      <c r="C3" s="52" t="s">
        <v>33</v>
      </c>
      <c r="D3" s="212" t="s">
        <v>243</v>
      </c>
      <c r="E3" s="213"/>
      <c r="F3" s="214"/>
    </row>
    <row r="4" spans="2:9" ht="24.95" customHeight="1">
      <c r="B4" s="210"/>
      <c r="C4" s="53" t="s">
        <v>34</v>
      </c>
      <c r="D4" s="124">
        <v>3300000</v>
      </c>
      <c r="E4" s="55" t="s">
        <v>93</v>
      </c>
      <c r="F4" s="123">
        <v>3130000</v>
      </c>
    </row>
    <row r="5" spans="2:9" ht="24.95" customHeight="1">
      <c r="B5" s="210"/>
      <c r="C5" s="53" t="s">
        <v>35</v>
      </c>
      <c r="D5" s="57">
        <f>(+F5/D4)*100%</f>
        <v>0.94848484848484849</v>
      </c>
      <c r="E5" s="55" t="s">
        <v>14</v>
      </c>
      <c r="F5" s="123">
        <f>F4</f>
        <v>3130000</v>
      </c>
    </row>
    <row r="6" spans="2:9" ht="24.95" customHeight="1">
      <c r="B6" s="210"/>
      <c r="C6" s="53" t="s">
        <v>13</v>
      </c>
      <c r="D6" s="58" t="s">
        <v>244</v>
      </c>
      <c r="E6" s="59" t="s">
        <v>53</v>
      </c>
      <c r="F6" s="60" t="s">
        <v>245</v>
      </c>
    </row>
    <row r="7" spans="2:9" ht="24.95" customHeight="1">
      <c r="B7" s="210"/>
      <c r="C7" s="53" t="s">
        <v>36</v>
      </c>
      <c r="D7" s="61" t="s">
        <v>112</v>
      </c>
      <c r="E7" s="59" t="s">
        <v>37</v>
      </c>
      <c r="F7" s="60" t="s">
        <v>246</v>
      </c>
      <c r="I7" t="s">
        <v>103</v>
      </c>
    </row>
    <row r="8" spans="2:9" ht="24.95" customHeight="1">
      <c r="B8" s="210"/>
      <c r="C8" s="53" t="s">
        <v>38</v>
      </c>
      <c r="D8" s="61" t="s">
        <v>92</v>
      </c>
      <c r="E8" s="59" t="s">
        <v>16</v>
      </c>
      <c r="F8" s="62" t="s">
        <v>215</v>
      </c>
    </row>
    <row r="9" spans="2:9" ht="24.95" customHeight="1" thickBot="1">
      <c r="B9" s="211"/>
      <c r="C9" s="63" t="s">
        <v>39</v>
      </c>
      <c r="D9" s="64" t="s">
        <v>68</v>
      </c>
      <c r="E9" s="65" t="s">
        <v>40</v>
      </c>
      <c r="F9" s="71" t="s">
        <v>216</v>
      </c>
    </row>
    <row r="11" spans="2:9" ht="24.95" customHeight="1">
      <c r="B11" s="209" t="s">
        <v>32</v>
      </c>
      <c r="C11" s="52" t="s">
        <v>33</v>
      </c>
      <c r="D11" s="212" t="s">
        <v>155</v>
      </c>
      <c r="E11" s="213"/>
      <c r="F11" s="214"/>
    </row>
    <row r="12" spans="2:9" ht="24.95" customHeight="1">
      <c r="B12" s="210"/>
      <c r="C12" s="53" t="s">
        <v>34</v>
      </c>
      <c r="D12" s="124">
        <v>3000000</v>
      </c>
      <c r="E12" s="55" t="s">
        <v>93</v>
      </c>
      <c r="F12" s="123">
        <v>2980000</v>
      </c>
    </row>
    <row r="13" spans="2:9" ht="24.95" customHeight="1">
      <c r="B13" s="210"/>
      <c r="C13" s="53" t="s">
        <v>35</v>
      </c>
      <c r="D13" s="57">
        <f>(+F13/D12)*100%</f>
        <v>0.99333333333333329</v>
      </c>
      <c r="E13" s="55" t="s">
        <v>14</v>
      </c>
      <c r="F13" s="123">
        <v>2980000</v>
      </c>
    </row>
    <row r="14" spans="2:9" ht="24.95" customHeight="1">
      <c r="B14" s="210"/>
      <c r="C14" s="53" t="s">
        <v>13</v>
      </c>
      <c r="D14" s="58" t="s">
        <v>217</v>
      </c>
      <c r="E14" s="59" t="s">
        <v>53</v>
      </c>
      <c r="F14" s="60" t="s">
        <v>218</v>
      </c>
    </row>
    <row r="15" spans="2:9" ht="24.95" customHeight="1">
      <c r="B15" s="210"/>
      <c r="C15" s="53" t="s">
        <v>36</v>
      </c>
      <c r="D15" s="61" t="s">
        <v>145</v>
      </c>
      <c r="E15" s="59" t="s">
        <v>37</v>
      </c>
      <c r="F15" s="62" t="s">
        <v>219</v>
      </c>
      <c r="I15" t="s">
        <v>103</v>
      </c>
    </row>
    <row r="16" spans="2:9" ht="24.95" customHeight="1">
      <c r="B16" s="210"/>
      <c r="C16" s="53" t="s">
        <v>38</v>
      </c>
      <c r="D16" s="61" t="s">
        <v>92</v>
      </c>
      <c r="E16" s="59" t="s">
        <v>16</v>
      </c>
      <c r="F16" s="62" t="s">
        <v>220</v>
      </c>
    </row>
    <row r="17" spans="2:9" ht="24.95" customHeight="1" thickBot="1">
      <c r="B17" s="211"/>
      <c r="C17" s="63" t="s">
        <v>39</v>
      </c>
      <c r="D17" s="64" t="s">
        <v>68</v>
      </c>
      <c r="E17" s="65" t="s">
        <v>40</v>
      </c>
      <c r="F17" s="71" t="s">
        <v>221</v>
      </c>
    </row>
    <row r="18" spans="2:9" ht="14.25" thickBot="1"/>
    <row r="19" spans="2:9" ht="24.95" customHeight="1">
      <c r="B19" s="209" t="s">
        <v>32</v>
      </c>
      <c r="C19" s="52" t="s">
        <v>33</v>
      </c>
      <c r="D19" s="212" t="s">
        <v>222</v>
      </c>
      <c r="E19" s="213"/>
      <c r="F19" s="214"/>
    </row>
    <row r="20" spans="2:9" ht="24.95" customHeight="1">
      <c r="B20" s="210"/>
      <c r="C20" s="53" t="s">
        <v>34</v>
      </c>
      <c r="D20" s="124">
        <v>693000</v>
      </c>
      <c r="E20" s="55" t="s">
        <v>93</v>
      </c>
      <c r="F20" s="123">
        <v>660000</v>
      </c>
    </row>
    <row r="21" spans="2:9" ht="24.95" customHeight="1">
      <c r="B21" s="210"/>
      <c r="C21" s="53" t="s">
        <v>35</v>
      </c>
      <c r="D21" s="57">
        <f>(+F21/D20)*100%</f>
        <v>0.95238095238095233</v>
      </c>
      <c r="E21" s="55" t="s">
        <v>14</v>
      </c>
      <c r="F21" s="123">
        <v>660000</v>
      </c>
    </row>
    <row r="22" spans="2:9" ht="24.95" customHeight="1">
      <c r="B22" s="210"/>
      <c r="C22" s="53" t="s">
        <v>13</v>
      </c>
      <c r="D22" s="58" t="s">
        <v>223</v>
      </c>
      <c r="E22" s="59" t="s">
        <v>53</v>
      </c>
      <c r="F22" s="60" t="s">
        <v>224</v>
      </c>
    </row>
    <row r="23" spans="2:9" ht="24.95" customHeight="1">
      <c r="B23" s="210"/>
      <c r="C23" s="53" t="s">
        <v>36</v>
      </c>
      <c r="D23" s="61" t="s">
        <v>112</v>
      </c>
      <c r="E23" s="59" t="s">
        <v>37</v>
      </c>
      <c r="F23" s="62" t="s">
        <v>224</v>
      </c>
      <c r="I23" t="s">
        <v>103</v>
      </c>
    </row>
    <row r="24" spans="2:9" ht="24.95" customHeight="1">
      <c r="B24" s="210"/>
      <c r="C24" s="53" t="s">
        <v>38</v>
      </c>
      <c r="D24" s="61" t="s">
        <v>92</v>
      </c>
      <c r="E24" s="59" t="s">
        <v>16</v>
      </c>
      <c r="F24" s="62" t="s">
        <v>170</v>
      </c>
    </row>
    <row r="25" spans="2:9" ht="24.95" customHeight="1" thickBot="1">
      <c r="B25" s="211"/>
      <c r="C25" s="63" t="s">
        <v>39</v>
      </c>
      <c r="D25" s="64" t="s">
        <v>68</v>
      </c>
      <c r="E25" s="65" t="s">
        <v>40</v>
      </c>
      <c r="F25" s="71" t="s">
        <v>225</v>
      </c>
    </row>
    <row r="26" spans="2:9" ht="14.25" thickBot="1"/>
    <row r="27" spans="2:9" ht="24.95" customHeight="1">
      <c r="B27" s="209" t="s">
        <v>32</v>
      </c>
      <c r="C27" s="52" t="s">
        <v>33</v>
      </c>
      <c r="D27" s="212" t="s">
        <v>154</v>
      </c>
      <c r="E27" s="213"/>
      <c r="F27" s="214"/>
    </row>
    <row r="28" spans="2:9" ht="24.95" customHeight="1">
      <c r="B28" s="210"/>
      <c r="C28" s="53" t="s">
        <v>34</v>
      </c>
      <c r="D28" s="124">
        <v>37000000</v>
      </c>
      <c r="E28" s="55" t="s">
        <v>93</v>
      </c>
      <c r="F28" s="123">
        <v>32930000</v>
      </c>
    </row>
    <row r="29" spans="2:9" ht="24.95" customHeight="1">
      <c r="B29" s="210"/>
      <c r="C29" s="53" t="s">
        <v>35</v>
      </c>
      <c r="D29" s="57">
        <f>(+F29/D28)*100%</f>
        <v>0.89</v>
      </c>
      <c r="E29" s="55" t="s">
        <v>14</v>
      </c>
      <c r="F29" s="123">
        <v>32930000</v>
      </c>
    </row>
    <row r="30" spans="2:9" ht="24.95" customHeight="1">
      <c r="B30" s="210"/>
      <c r="C30" s="53" t="s">
        <v>13</v>
      </c>
      <c r="D30" s="58" t="s">
        <v>226</v>
      </c>
      <c r="E30" s="59" t="s">
        <v>53</v>
      </c>
      <c r="F30" s="60" t="s">
        <v>227</v>
      </c>
    </row>
    <row r="31" spans="2:9" ht="24.95" customHeight="1">
      <c r="B31" s="210"/>
      <c r="C31" s="53" t="s">
        <v>36</v>
      </c>
      <c r="D31" s="61" t="s">
        <v>112</v>
      </c>
      <c r="E31" s="59" t="s">
        <v>37</v>
      </c>
      <c r="F31" s="62" t="s">
        <v>228</v>
      </c>
      <c r="I31" t="s">
        <v>103</v>
      </c>
    </row>
    <row r="32" spans="2:9" ht="24.95" customHeight="1">
      <c r="B32" s="210"/>
      <c r="C32" s="53" t="s">
        <v>38</v>
      </c>
      <c r="D32" s="61" t="s">
        <v>92</v>
      </c>
      <c r="E32" s="59" t="s">
        <v>16</v>
      </c>
      <c r="F32" s="62" t="s">
        <v>168</v>
      </c>
    </row>
    <row r="33" spans="2:9" ht="24.95" customHeight="1" thickBot="1">
      <c r="B33" s="211"/>
      <c r="C33" s="63" t="s">
        <v>39</v>
      </c>
      <c r="D33" s="64" t="s">
        <v>229</v>
      </c>
      <c r="E33" s="65" t="s">
        <v>40</v>
      </c>
      <c r="F33" s="71" t="s">
        <v>232</v>
      </c>
    </row>
    <row r="35" spans="2:9" ht="24.95" customHeight="1">
      <c r="B35" s="209" t="s">
        <v>32</v>
      </c>
      <c r="C35" s="52" t="s">
        <v>33</v>
      </c>
      <c r="D35" s="212" t="s">
        <v>152</v>
      </c>
      <c r="E35" s="213"/>
      <c r="F35" s="214"/>
    </row>
    <row r="36" spans="2:9" ht="24.95" customHeight="1">
      <c r="B36" s="210"/>
      <c r="C36" s="53" t="s">
        <v>34</v>
      </c>
      <c r="D36" s="124">
        <v>1281000</v>
      </c>
      <c r="E36" s="55" t="s">
        <v>93</v>
      </c>
      <c r="F36" s="123">
        <v>1215000</v>
      </c>
    </row>
    <row r="37" spans="2:9" ht="24.95" customHeight="1">
      <c r="B37" s="210"/>
      <c r="C37" s="53" t="s">
        <v>35</v>
      </c>
      <c r="D37" s="57">
        <f>(+F37/D36)*100%</f>
        <v>0.94847775175644033</v>
      </c>
      <c r="E37" s="55" t="s">
        <v>14</v>
      </c>
      <c r="F37" s="123">
        <v>1215000</v>
      </c>
    </row>
    <row r="38" spans="2:9" ht="24.95" customHeight="1">
      <c r="B38" s="210"/>
      <c r="C38" s="53" t="s">
        <v>13</v>
      </c>
      <c r="D38" s="58" t="s">
        <v>230</v>
      </c>
      <c r="E38" s="59" t="s">
        <v>53</v>
      </c>
      <c r="F38" s="60" t="s">
        <v>231</v>
      </c>
    </row>
    <row r="39" spans="2:9" ht="24.95" customHeight="1">
      <c r="B39" s="210"/>
      <c r="C39" s="53" t="s">
        <v>36</v>
      </c>
      <c r="D39" s="61" t="s">
        <v>112</v>
      </c>
      <c r="E39" s="59" t="s">
        <v>37</v>
      </c>
      <c r="F39" s="60" t="s">
        <v>228</v>
      </c>
      <c r="I39" t="s">
        <v>103</v>
      </c>
    </row>
    <row r="40" spans="2:9" ht="24.95" customHeight="1">
      <c r="B40" s="210"/>
      <c r="C40" s="53" t="s">
        <v>38</v>
      </c>
      <c r="D40" s="61" t="s">
        <v>92</v>
      </c>
      <c r="E40" s="59" t="s">
        <v>16</v>
      </c>
      <c r="F40" s="62" t="s">
        <v>149</v>
      </c>
    </row>
    <row r="41" spans="2:9" ht="24.95" customHeight="1" thickBot="1">
      <c r="B41" s="211"/>
      <c r="C41" s="63" t="s">
        <v>39</v>
      </c>
      <c r="D41" s="64" t="s">
        <v>68</v>
      </c>
      <c r="E41" s="65" t="s">
        <v>40</v>
      </c>
      <c r="F41" s="71" t="s">
        <v>160</v>
      </c>
    </row>
    <row r="42" spans="2:9" ht="14.25" thickBot="1"/>
    <row r="43" spans="2:9" ht="24.95" customHeight="1">
      <c r="B43" s="209" t="s">
        <v>32</v>
      </c>
      <c r="C43" s="52" t="s">
        <v>33</v>
      </c>
      <c r="D43" s="212" t="s">
        <v>233</v>
      </c>
      <c r="E43" s="213"/>
      <c r="F43" s="214"/>
    </row>
    <row r="44" spans="2:9" ht="24.95" customHeight="1">
      <c r="B44" s="210"/>
      <c r="C44" s="53" t="s">
        <v>34</v>
      </c>
      <c r="D44" s="124">
        <v>6000000</v>
      </c>
      <c r="E44" s="55" t="s">
        <v>93</v>
      </c>
      <c r="F44" s="123">
        <v>5700000</v>
      </c>
    </row>
    <row r="45" spans="2:9" ht="24.95" customHeight="1">
      <c r="B45" s="210"/>
      <c r="C45" s="53" t="s">
        <v>35</v>
      </c>
      <c r="D45" s="57">
        <f>(+F45/D44)*100%</f>
        <v>0.95</v>
      </c>
      <c r="E45" s="55" t="s">
        <v>14</v>
      </c>
      <c r="F45" s="123">
        <f>F44</f>
        <v>5700000</v>
      </c>
    </row>
    <row r="46" spans="2:9" ht="24.95" customHeight="1">
      <c r="B46" s="210"/>
      <c r="C46" s="53" t="s">
        <v>13</v>
      </c>
      <c r="D46" s="58" t="s">
        <v>234</v>
      </c>
      <c r="E46" s="59" t="s">
        <v>53</v>
      </c>
      <c r="F46" s="60" t="s">
        <v>228</v>
      </c>
    </row>
    <row r="47" spans="2:9" ht="24.95" customHeight="1">
      <c r="B47" s="210"/>
      <c r="C47" s="53" t="s">
        <v>36</v>
      </c>
      <c r="D47" s="61" t="s">
        <v>112</v>
      </c>
      <c r="E47" s="59" t="s">
        <v>37</v>
      </c>
      <c r="F47" s="62" t="s">
        <v>228</v>
      </c>
      <c r="I47" t="s">
        <v>103</v>
      </c>
    </row>
    <row r="48" spans="2:9" ht="24.95" customHeight="1">
      <c r="B48" s="210"/>
      <c r="C48" s="53" t="s">
        <v>38</v>
      </c>
      <c r="D48" s="61" t="s">
        <v>92</v>
      </c>
      <c r="E48" s="59" t="s">
        <v>16</v>
      </c>
      <c r="F48" s="62" t="s">
        <v>159</v>
      </c>
    </row>
    <row r="49" spans="2:9" ht="24.95" customHeight="1" thickBot="1">
      <c r="B49" s="211"/>
      <c r="C49" s="63" t="s">
        <v>39</v>
      </c>
      <c r="D49" s="64" t="s">
        <v>68</v>
      </c>
      <c r="E49" s="65" t="s">
        <v>40</v>
      </c>
      <c r="F49" s="71" t="s">
        <v>235</v>
      </c>
    </row>
    <row r="50" spans="2:9" ht="14.25" thickBot="1"/>
    <row r="51" spans="2:9" ht="30" customHeight="1">
      <c r="B51" s="209" t="s">
        <v>32</v>
      </c>
      <c r="C51" s="52" t="s">
        <v>33</v>
      </c>
      <c r="D51" s="212" t="s">
        <v>236</v>
      </c>
      <c r="E51" s="213"/>
      <c r="F51" s="214"/>
    </row>
    <row r="52" spans="2:9" ht="30" customHeight="1">
      <c r="B52" s="210"/>
      <c r="C52" s="53" t="s">
        <v>34</v>
      </c>
      <c r="D52" s="54">
        <v>4200000</v>
      </c>
      <c r="E52" s="55" t="s">
        <v>93</v>
      </c>
      <c r="F52" s="56">
        <v>3990000</v>
      </c>
    </row>
    <row r="53" spans="2:9" ht="30" customHeight="1">
      <c r="B53" s="210"/>
      <c r="C53" s="53" t="s">
        <v>35</v>
      </c>
      <c r="D53" s="57">
        <f>(+F53/D52)*100%</f>
        <v>0.95</v>
      </c>
      <c r="E53" s="55" t="s">
        <v>14</v>
      </c>
      <c r="F53" s="56">
        <f>F52</f>
        <v>3990000</v>
      </c>
    </row>
    <row r="54" spans="2:9" ht="30" customHeight="1">
      <c r="B54" s="210"/>
      <c r="C54" s="53" t="s">
        <v>13</v>
      </c>
      <c r="D54" s="58" t="s">
        <v>234</v>
      </c>
      <c r="E54" s="59" t="s">
        <v>53</v>
      </c>
      <c r="F54" s="60" t="s">
        <v>228</v>
      </c>
    </row>
    <row r="55" spans="2:9" ht="30" customHeight="1">
      <c r="B55" s="210"/>
      <c r="C55" s="53" t="s">
        <v>36</v>
      </c>
      <c r="D55" s="61" t="s">
        <v>112</v>
      </c>
      <c r="E55" s="59" t="s">
        <v>37</v>
      </c>
      <c r="F55" s="62" t="s">
        <v>228</v>
      </c>
      <c r="I55" t="s">
        <v>103</v>
      </c>
    </row>
    <row r="56" spans="2:9" ht="30" customHeight="1">
      <c r="B56" s="210"/>
      <c r="C56" s="53" t="s">
        <v>38</v>
      </c>
      <c r="D56" s="61" t="s">
        <v>92</v>
      </c>
      <c r="E56" s="59" t="s">
        <v>16</v>
      </c>
      <c r="F56" s="62" t="s">
        <v>237</v>
      </c>
    </row>
    <row r="57" spans="2:9" ht="30" customHeight="1" thickBot="1">
      <c r="B57" s="211"/>
      <c r="C57" s="63" t="s">
        <v>39</v>
      </c>
      <c r="D57" s="64" t="s">
        <v>68</v>
      </c>
      <c r="E57" s="65" t="s">
        <v>40</v>
      </c>
      <c r="F57" s="71" t="s">
        <v>238</v>
      </c>
    </row>
    <row r="58" spans="2:9" ht="14.25" thickBot="1"/>
    <row r="59" spans="2:9" ht="30" customHeight="1">
      <c r="B59" s="209" t="s">
        <v>32</v>
      </c>
      <c r="C59" s="52" t="s">
        <v>33</v>
      </c>
      <c r="D59" s="212" t="s">
        <v>239</v>
      </c>
      <c r="E59" s="213"/>
      <c r="F59" s="214"/>
    </row>
    <row r="60" spans="2:9" ht="30" customHeight="1">
      <c r="B60" s="210"/>
      <c r="C60" s="53" t="s">
        <v>34</v>
      </c>
      <c r="D60" s="54">
        <v>19445800</v>
      </c>
      <c r="E60" s="55" t="s">
        <v>93</v>
      </c>
      <c r="F60" s="56">
        <v>17879000</v>
      </c>
    </row>
    <row r="61" spans="2:9" ht="30" customHeight="1">
      <c r="B61" s="210"/>
      <c r="C61" s="53" t="s">
        <v>35</v>
      </c>
      <c r="D61" s="57">
        <f>(+F61/D60)*100%</f>
        <v>0.91942733135175714</v>
      </c>
      <c r="E61" s="55" t="s">
        <v>14</v>
      </c>
      <c r="F61" s="56">
        <f>F60</f>
        <v>17879000</v>
      </c>
    </row>
    <row r="62" spans="2:9" ht="30" customHeight="1">
      <c r="B62" s="210"/>
      <c r="C62" s="53" t="s">
        <v>13</v>
      </c>
      <c r="D62" s="58" t="s">
        <v>240</v>
      </c>
      <c r="E62" s="59" t="s">
        <v>53</v>
      </c>
      <c r="F62" s="60" t="s">
        <v>241</v>
      </c>
    </row>
    <row r="63" spans="2:9" ht="30" customHeight="1">
      <c r="B63" s="210"/>
      <c r="C63" s="53" t="s">
        <v>36</v>
      </c>
      <c r="D63" s="61" t="s">
        <v>112</v>
      </c>
      <c r="E63" s="59" t="s">
        <v>37</v>
      </c>
      <c r="F63" s="62" t="s">
        <v>242</v>
      </c>
      <c r="I63" t="s">
        <v>103</v>
      </c>
    </row>
    <row r="64" spans="2:9" ht="30" customHeight="1">
      <c r="B64" s="210"/>
      <c r="C64" s="53" t="s">
        <v>38</v>
      </c>
      <c r="D64" s="61" t="s">
        <v>92</v>
      </c>
      <c r="E64" s="59" t="s">
        <v>16</v>
      </c>
      <c r="F64" s="62" t="s">
        <v>159</v>
      </c>
    </row>
    <row r="65" spans="2:9" ht="30" customHeight="1" thickBot="1">
      <c r="B65" s="211"/>
      <c r="C65" s="63" t="s">
        <v>39</v>
      </c>
      <c r="D65" s="64" t="s">
        <v>68</v>
      </c>
      <c r="E65" s="65" t="s">
        <v>40</v>
      </c>
      <c r="F65" s="71" t="s">
        <v>235</v>
      </c>
    </row>
    <row r="67" spans="2:9" ht="30" hidden="1" customHeight="1">
      <c r="B67" s="209" t="s">
        <v>32</v>
      </c>
      <c r="C67" s="52" t="s">
        <v>33</v>
      </c>
      <c r="D67" s="212" t="s">
        <v>157</v>
      </c>
      <c r="E67" s="213"/>
      <c r="F67" s="214"/>
    </row>
    <row r="68" spans="2:9" ht="30" hidden="1" customHeight="1">
      <c r="B68" s="210"/>
      <c r="C68" s="53" t="s">
        <v>34</v>
      </c>
      <c r="D68" s="54">
        <v>960000</v>
      </c>
      <c r="E68" s="55" t="s">
        <v>93</v>
      </c>
      <c r="F68" s="56">
        <v>910000</v>
      </c>
    </row>
    <row r="69" spans="2:9" ht="30" hidden="1" customHeight="1">
      <c r="B69" s="210"/>
      <c r="C69" s="53" t="s">
        <v>35</v>
      </c>
      <c r="D69" s="57">
        <f>(+F69/D68)*100%</f>
        <v>0.94791666666666663</v>
      </c>
      <c r="E69" s="55" t="s">
        <v>14</v>
      </c>
      <c r="F69" s="56">
        <f>F68</f>
        <v>910000</v>
      </c>
    </row>
    <row r="70" spans="2:9" ht="30" hidden="1" customHeight="1">
      <c r="B70" s="210"/>
      <c r="C70" s="53" t="s">
        <v>13</v>
      </c>
      <c r="D70" s="58" t="s">
        <v>150</v>
      </c>
      <c r="E70" s="59" t="s">
        <v>53</v>
      </c>
      <c r="F70" s="60" t="s">
        <v>161</v>
      </c>
    </row>
    <row r="71" spans="2:9" ht="30" hidden="1" customHeight="1">
      <c r="B71" s="210"/>
      <c r="C71" s="53" t="s">
        <v>36</v>
      </c>
      <c r="D71" s="61" t="s">
        <v>112</v>
      </c>
      <c r="E71" s="59" t="s">
        <v>37</v>
      </c>
      <c r="F71" s="62" t="s">
        <v>161</v>
      </c>
      <c r="I71" t="s">
        <v>103</v>
      </c>
    </row>
    <row r="72" spans="2:9" ht="30" hidden="1" customHeight="1">
      <c r="B72" s="210"/>
      <c r="C72" s="53" t="s">
        <v>38</v>
      </c>
      <c r="D72" s="61" t="s">
        <v>92</v>
      </c>
      <c r="E72" s="59" t="s">
        <v>16</v>
      </c>
      <c r="F72" s="62" t="s">
        <v>149</v>
      </c>
    </row>
    <row r="73" spans="2:9" ht="30" hidden="1" customHeight="1" thickBot="1">
      <c r="B73" s="211"/>
      <c r="C73" s="63" t="s">
        <v>39</v>
      </c>
      <c r="D73" s="64" t="s">
        <v>68</v>
      </c>
      <c r="E73" s="65" t="s">
        <v>40</v>
      </c>
      <c r="F73" s="71" t="s">
        <v>162</v>
      </c>
    </row>
    <row r="75" spans="2:9" ht="30" hidden="1" customHeight="1">
      <c r="B75" s="209" t="s">
        <v>32</v>
      </c>
      <c r="C75" s="52" t="s">
        <v>33</v>
      </c>
      <c r="D75" s="212"/>
      <c r="E75" s="213"/>
      <c r="F75" s="214"/>
    </row>
    <row r="76" spans="2:9" ht="30" hidden="1" customHeight="1">
      <c r="B76" s="210"/>
      <c r="C76" s="53" t="s">
        <v>34</v>
      </c>
      <c r="D76" s="54"/>
      <c r="E76" s="55" t="s">
        <v>93</v>
      </c>
      <c r="F76" s="56"/>
    </row>
    <row r="77" spans="2:9" ht="30" hidden="1" customHeight="1">
      <c r="B77" s="210"/>
      <c r="C77" s="53" t="s">
        <v>35</v>
      </c>
      <c r="D77" s="57" t="e">
        <f>(+F77/D76)*100%</f>
        <v>#DIV/0!</v>
      </c>
      <c r="E77" s="55" t="s">
        <v>14</v>
      </c>
      <c r="F77" s="56">
        <f>F76</f>
        <v>0</v>
      </c>
    </row>
    <row r="78" spans="2:9" ht="30" hidden="1" customHeight="1">
      <c r="B78" s="210"/>
      <c r="C78" s="53" t="s">
        <v>13</v>
      </c>
      <c r="D78" s="58"/>
      <c r="E78" s="59" t="s">
        <v>53</v>
      </c>
      <c r="F78" s="60"/>
    </row>
    <row r="79" spans="2:9" ht="30" hidden="1" customHeight="1">
      <c r="B79" s="210"/>
      <c r="C79" s="53" t="s">
        <v>36</v>
      </c>
      <c r="D79" s="61" t="s">
        <v>67</v>
      </c>
      <c r="E79" s="59" t="s">
        <v>37</v>
      </c>
      <c r="F79" s="62"/>
      <c r="I79" t="s">
        <v>103</v>
      </c>
    </row>
    <row r="80" spans="2:9" ht="30" hidden="1" customHeight="1">
      <c r="B80" s="210"/>
      <c r="C80" s="53" t="s">
        <v>38</v>
      </c>
      <c r="D80" s="61" t="s">
        <v>92</v>
      </c>
      <c r="E80" s="59" t="s">
        <v>16</v>
      </c>
      <c r="F80" s="62"/>
    </row>
    <row r="81" spans="2:9" ht="30" hidden="1" customHeight="1" thickBot="1">
      <c r="B81" s="211"/>
      <c r="C81" s="63" t="s">
        <v>39</v>
      </c>
      <c r="D81" s="64" t="s">
        <v>68</v>
      </c>
      <c r="E81" s="65" t="s">
        <v>40</v>
      </c>
      <c r="F81" s="71"/>
    </row>
    <row r="82" spans="2:9" ht="14.25" hidden="1" thickBot="1"/>
    <row r="83" spans="2:9" ht="30" hidden="1" customHeight="1">
      <c r="B83" s="209" t="s">
        <v>32</v>
      </c>
      <c r="C83" s="52" t="s">
        <v>33</v>
      </c>
      <c r="D83" s="212"/>
      <c r="E83" s="213"/>
      <c r="F83" s="214"/>
    </row>
    <row r="84" spans="2:9" ht="30" hidden="1" customHeight="1">
      <c r="B84" s="210"/>
      <c r="C84" s="53" t="s">
        <v>34</v>
      </c>
      <c r="D84" s="54"/>
      <c r="E84" s="55" t="s">
        <v>93</v>
      </c>
      <c r="F84" s="56"/>
    </row>
    <row r="85" spans="2:9" ht="30" hidden="1" customHeight="1">
      <c r="B85" s="210"/>
      <c r="C85" s="53" t="s">
        <v>35</v>
      </c>
      <c r="D85" s="57" t="e">
        <f>(+F85/D84)*100%</f>
        <v>#DIV/0!</v>
      </c>
      <c r="E85" s="55" t="s">
        <v>14</v>
      </c>
      <c r="F85" s="56">
        <f>F84</f>
        <v>0</v>
      </c>
    </row>
    <row r="86" spans="2:9" ht="30" hidden="1" customHeight="1">
      <c r="B86" s="210"/>
      <c r="C86" s="53" t="s">
        <v>13</v>
      </c>
      <c r="D86" s="58"/>
      <c r="E86" s="59" t="s">
        <v>53</v>
      </c>
      <c r="F86" s="60"/>
    </row>
    <row r="87" spans="2:9" ht="30" hidden="1" customHeight="1">
      <c r="B87" s="210"/>
      <c r="C87" s="53" t="s">
        <v>36</v>
      </c>
      <c r="D87" s="61" t="s">
        <v>67</v>
      </c>
      <c r="E87" s="59" t="s">
        <v>37</v>
      </c>
      <c r="F87" s="62"/>
      <c r="I87" t="s">
        <v>103</v>
      </c>
    </row>
    <row r="88" spans="2:9" ht="30" hidden="1" customHeight="1">
      <c r="B88" s="210"/>
      <c r="C88" s="53" t="s">
        <v>38</v>
      </c>
      <c r="D88" s="61" t="s">
        <v>92</v>
      </c>
      <c r="E88" s="59" t="s">
        <v>16</v>
      </c>
      <c r="F88" s="62"/>
    </row>
    <row r="89" spans="2:9" ht="30" hidden="1" customHeight="1" thickBot="1">
      <c r="B89" s="211"/>
      <c r="C89" s="63" t="s">
        <v>39</v>
      </c>
      <c r="D89" s="64" t="s">
        <v>68</v>
      </c>
      <c r="E89" s="65" t="s">
        <v>40</v>
      </c>
      <c r="F89" s="71"/>
    </row>
    <row r="90" spans="2:9" ht="14.25" hidden="1" thickBot="1"/>
    <row r="91" spans="2:9" ht="30" hidden="1" customHeight="1">
      <c r="B91" s="209" t="s">
        <v>32</v>
      </c>
      <c r="C91" s="52" t="s">
        <v>33</v>
      </c>
      <c r="D91" s="212"/>
      <c r="E91" s="213"/>
      <c r="F91" s="214"/>
    </row>
    <row r="92" spans="2:9" ht="30" hidden="1" customHeight="1">
      <c r="B92" s="210"/>
      <c r="C92" s="53" t="s">
        <v>34</v>
      </c>
      <c r="D92" s="54"/>
      <c r="E92" s="55" t="s">
        <v>93</v>
      </c>
      <c r="F92" s="56"/>
    </row>
    <row r="93" spans="2:9" ht="30" hidden="1" customHeight="1">
      <c r="B93" s="210"/>
      <c r="C93" s="53" t="s">
        <v>35</v>
      </c>
      <c r="D93" s="57" t="e">
        <f>(+F93/D92)*100%</f>
        <v>#DIV/0!</v>
      </c>
      <c r="E93" s="55" t="s">
        <v>14</v>
      </c>
      <c r="F93" s="56">
        <f>F92</f>
        <v>0</v>
      </c>
    </row>
    <row r="94" spans="2:9" ht="30" hidden="1" customHeight="1">
      <c r="B94" s="210"/>
      <c r="C94" s="53" t="s">
        <v>13</v>
      </c>
      <c r="D94" s="58"/>
      <c r="E94" s="59" t="s">
        <v>53</v>
      </c>
      <c r="F94" s="60"/>
    </row>
    <row r="95" spans="2:9" ht="30" hidden="1" customHeight="1">
      <c r="B95" s="210"/>
      <c r="C95" s="53" t="s">
        <v>36</v>
      </c>
      <c r="D95" s="61" t="s">
        <v>67</v>
      </c>
      <c r="E95" s="59" t="s">
        <v>37</v>
      </c>
      <c r="F95" s="62"/>
      <c r="I95" t="s">
        <v>103</v>
      </c>
    </row>
    <row r="96" spans="2:9" ht="30" hidden="1" customHeight="1">
      <c r="B96" s="210"/>
      <c r="C96" s="53" t="s">
        <v>38</v>
      </c>
      <c r="D96" s="61" t="s">
        <v>92</v>
      </c>
      <c r="E96" s="59" t="s">
        <v>16</v>
      </c>
      <c r="F96" s="62"/>
    </row>
    <row r="97" spans="2:9" ht="30" hidden="1" customHeight="1" thickBot="1">
      <c r="B97" s="211"/>
      <c r="C97" s="63" t="s">
        <v>39</v>
      </c>
      <c r="D97" s="64" t="s">
        <v>68</v>
      </c>
      <c r="E97" s="65" t="s">
        <v>40</v>
      </c>
      <c r="F97" s="71"/>
    </row>
    <row r="98" spans="2:9" ht="14.25" hidden="1" thickBot="1"/>
    <row r="99" spans="2:9" ht="30" hidden="1" customHeight="1">
      <c r="B99" s="209" t="s">
        <v>32</v>
      </c>
      <c r="C99" s="52" t="s">
        <v>33</v>
      </c>
      <c r="D99" s="212"/>
      <c r="E99" s="213"/>
      <c r="F99" s="214"/>
    </row>
    <row r="100" spans="2:9" ht="30" hidden="1" customHeight="1">
      <c r="B100" s="210"/>
      <c r="C100" s="53" t="s">
        <v>34</v>
      </c>
      <c r="D100" s="54"/>
      <c r="E100" s="55" t="s">
        <v>93</v>
      </c>
      <c r="F100" s="56"/>
    </row>
    <row r="101" spans="2:9" ht="30" hidden="1" customHeight="1">
      <c r="B101" s="210"/>
      <c r="C101" s="53" t="s">
        <v>35</v>
      </c>
      <c r="D101" s="57" t="e">
        <f>(+F101/D100)*100%</f>
        <v>#DIV/0!</v>
      </c>
      <c r="E101" s="55" t="s">
        <v>14</v>
      </c>
      <c r="F101" s="56">
        <f>F100</f>
        <v>0</v>
      </c>
    </row>
    <row r="102" spans="2:9" ht="30" hidden="1" customHeight="1">
      <c r="B102" s="210"/>
      <c r="C102" s="53" t="s">
        <v>13</v>
      </c>
      <c r="D102" s="58"/>
      <c r="E102" s="59" t="s">
        <v>53</v>
      </c>
      <c r="F102" s="60"/>
    </row>
    <row r="103" spans="2:9" ht="30" hidden="1" customHeight="1">
      <c r="B103" s="210"/>
      <c r="C103" s="53" t="s">
        <v>36</v>
      </c>
      <c r="D103" s="61" t="s">
        <v>67</v>
      </c>
      <c r="E103" s="59" t="s">
        <v>37</v>
      </c>
      <c r="F103" s="62"/>
      <c r="I103" t="s">
        <v>103</v>
      </c>
    </row>
    <row r="104" spans="2:9" ht="30" hidden="1" customHeight="1">
      <c r="B104" s="210"/>
      <c r="C104" s="53" t="s">
        <v>38</v>
      </c>
      <c r="D104" s="61" t="s">
        <v>92</v>
      </c>
      <c r="E104" s="59" t="s">
        <v>16</v>
      </c>
      <c r="F104" s="62"/>
    </row>
    <row r="105" spans="2:9" ht="30" hidden="1" customHeight="1" thickBot="1">
      <c r="B105" s="211"/>
      <c r="C105" s="63" t="s">
        <v>39</v>
      </c>
      <c r="D105" s="64" t="s">
        <v>68</v>
      </c>
      <c r="E105" s="65" t="s">
        <v>40</v>
      </c>
      <c r="F105" s="71"/>
    </row>
    <row r="106" spans="2:9" ht="14.25" hidden="1" thickBot="1"/>
    <row r="107" spans="2:9" ht="30" hidden="1" customHeight="1">
      <c r="B107" s="209" t="s">
        <v>32</v>
      </c>
      <c r="C107" s="52" t="s">
        <v>33</v>
      </c>
      <c r="D107" s="212"/>
      <c r="E107" s="213"/>
      <c r="F107" s="214"/>
    </row>
    <row r="108" spans="2:9" ht="30" hidden="1" customHeight="1">
      <c r="B108" s="210"/>
      <c r="C108" s="53" t="s">
        <v>34</v>
      </c>
      <c r="D108" s="54"/>
      <c r="E108" s="55" t="s">
        <v>93</v>
      </c>
      <c r="F108" s="56"/>
    </row>
    <row r="109" spans="2:9" ht="30" hidden="1" customHeight="1">
      <c r="B109" s="210"/>
      <c r="C109" s="53" t="s">
        <v>35</v>
      </c>
      <c r="D109" s="57" t="e">
        <f>(+F109/D108)*100%</f>
        <v>#DIV/0!</v>
      </c>
      <c r="E109" s="55" t="s">
        <v>14</v>
      </c>
      <c r="F109" s="56">
        <f>F108</f>
        <v>0</v>
      </c>
    </row>
    <row r="110" spans="2:9" ht="30" hidden="1" customHeight="1">
      <c r="B110" s="210"/>
      <c r="C110" s="53" t="s">
        <v>13</v>
      </c>
      <c r="D110" s="58"/>
      <c r="E110" s="59" t="s">
        <v>53</v>
      </c>
      <c r="F110" s="60"/>
    </row>
    <row r="111" spans="2:9" ht="30" hidden="1" customHeight="1">
      <c r="B111" s="210"/>
      <c r="C111" s="53" t="s">
        <v>36</v>
      </c>
      <c r="D111" s="61" t="s">
        <v>67</v>
      </c>
      <c r="E111" s="59" t="s">
        <v>37</v>
      </c>
      <c r="F111" s="62"/>
      <c r="I111" t="s">
        <v>103</v>
      </c>
    </row>
    <row r="112" spans="2:9" ht="30" hidden="1" customHeight="1">
      <c r="B112" s="210"/>
      <c r="C112" s="53" t="s">
        <v>38</v>
      </c>
      <c r="D112" s="61" t="s">
        <v>92</v>
      </c>
      <c r="E112" s="59" t="s">
        <v>16</v>
      </c>
      <c r="F112" s="62"/>
    </row>
    <row r="113" spans="2:9" ht="30" hidden="1" customHeight="1" thickBot="1">
      <c r="B113" s="211"/>
      <c r="C113" s="63" t="s">
        <v>39</v>
      </c>
      <c r="D113" s="64" t="s">
        <v>68</v>
      </c>
      <c r="E113" s="65" t="s">
        <v>40</v>
      </c>
      <c r="F113" s="71"/>
    </row>
    <row r="114" spans="2:9" ht="14.25" hidden="1" thickBot="1"/>
    <row r="115" spans="2:9" ht="30" hidden="1" customHeight="1">
      <c r="B115" s="209" t="s">
        <v>32</v>
      </c>
      <c r="C115" s="52" t="s">
        <v>33</v>
      </c>
      <c r="D115" s="212"/>
      <c r="E115" s="213"/>
      <c r="F115" s="214"/>
    </row>
    <row r="116" spans="2:9" ht="30" hidden="1" customHeight="1">
      <c r="B116" s="210"/>
      <c r="C116" s="53" t="s">
        <v>34</v>
      </c>
      <c r="D116" s="54"/>
      <c r="E116" s="55" t="s">
        <v>93</v>
      </c>
      <c r="F116" s="56"/>
    </row>
    <row r="117" spans="2:9" ht="30" hidden="1" customHeight="1">
      <c r="B117" s="210"/>
      <c r="C117" s="53" t="s">
        <v>35</v>
      </c>
      <c r="D117" s="57" t="e">
        <f>(+F117/D116)*100%</f>
        <v>#DIV/0!</v>
      </c>
      <c r="E117" s="55" t="s">
        <v>14</v>
      </c>
      <c r="F117" s="56">
        <f>F116</f>
        <v>0</v>
      </c>
    </row>
    <row r="118" spans="2:9" ht="30" hidden="1" customHeight="1">
      <c r="B118" s="210"/>
      <c r="C118" s="53" t="s">
        <v>13</v>
      </c>
      <c r="D118" s="58"/>
      <c r="E118" s="59" t="s">
        <v>53</v>
      </c>
      <c r="F118" s="60"/>
    </row>
    <row r="119" spans="2:9" ht="30" hidden="1" customHeight="1">
      <c r="B119" s="210"/>
      <c r="C119" s="53" t="s">
        <v>36</v>
      </c>
      <c r="D119" s="61" t="s">
        <v>67</v>
      </c>
      <c r="E119" s="59" t="s">
        <v>37</v>
      </c>
      <c r="F119" s="62"/>
      <c r="I119" t="s">
        <v>103</v>
      </c>
    </row>
    <row r="120" spans="2:9" ht="30" hidden="1" customHeight="1">
      <c r="B120" s="210"/>
      <c r="C120" s="53" t="s">
        <v>38</v>
      </c>
      <c r="D120" s="61" t="s">
        <v>92</v>
      </c>
      <c r="E120" s="59" t="s">
        <v>16</v>
      </c>
      <c r="F120" s="62"/>
    </row>
    <row r="121" spans="2:9" ht="30" hidden="1" customHeight="1" thickBot="1">
      <c r="B121" s="211"/>
      <c r="C121" s="63" t="s">
        <v>39</v>
      </c>
      <c r="D121" s="64" t="s">
        <v>68</v>
      </c>
      <c r="E121" s="65" t="s">
        <v>40</v>
      </c>
      <c r="F121" s="71"/>
    </row>
    <row r="122" spans="2:9" ht="14.25" hidden="1" thickBot="1"/>
    <row r="123" spans="2:9" ht="30" hidden="1" customHeight="1">
      <c r="B123" s="209" t="s">
        <v>32</v>
      </c>
      <c r="C123" s="52" t="s">
        <v>33</v>
      </c>
      <c r="D123" s="212"/>
      <c r="E123" s="213"/>
      <c r="F123" s="214"/>
    </row>
    <row r="124" spans="2:9" ht="30" hidden="1" customHeight="1">
      <c r="B124" s="210"/>
      <c r="C124" s="53" t="s">
        <v>34</v>
      </c>
      <c r="D124" s="54"/>
      <c r="E124" s="55" t="s">
        <v>93</v>
      </c>
      <c r="F124" s="56"/>
    </row>
    <row r="125" spans="2:9" ht="30" hidden="1" customHeight="1">
      <c r="B125" s="210"/>
      <c r="C125" s="53" t="s">
        <v>35</v>
      </c>
      <c r="D125" s="57" t="e">
        <f>(+F125/D124)*100%</f>
        <v>#DIV/0!</v>
      </c>
      <c r="E125" s="55" t="s">
        <v>14</v>
      </c>
      <c r="F125" s="56">
        <f>F124</f>
        <v>0</v>
      </c>
    </row>
    <row r="126" spans="2:9" ht="30" hidden="1" customHeight="1">
      <c r="B126" s="210"/>
      <c r="C126" s="53" t="s">
        <v>13</v>
      </c>
      <c r="D126" s="58"/>
      <c r="E126" s="59" t="s">
        <v>53</v>
      </c>
      <c r="F126" s="60"/>
    </row>
    <row r="127" spans="2:9" ht="30" hidden="1" customHeight="1">
      <c r="B127" s="210"/>
      <c r="C127" s="53" t="s">
        <v>36</v>
      </c>
      <c r="D127" s="61" t="s">
        <v>67</v>
      </c>
      <c r="E127" s="59" t="s">
        <v>37</v>
      </c>
      <c r="F127" s="62"/>
      <c r="I127" t="s">
        <v>103</v>
      </c>
    </row>
    <row r="128" spans="2:9" ht="30" hidden="1" customHeight="1">
      <c r="B128" s="210"/>
      <c r="C128" s="53" t="s">
        <v>38</v>
      </c>
      <c r="D128" s="61" t="s">
        <v>92</v>
      </c>
      <c r="E128" s="59" t="s">
        <v>16</v>
      </c>
      <c r="F128" s="62"/>
    </row>
    <row r="129" spans="2:6" ht="30" hidden="1" customHeight="1" thickBot="1">
      <c r="B129" s="211"/>
      <c r="C129" s="63" t="s">
        <v>39</v>
      </c>
      <c r="D129" s="64" t="s">
        <v>68</v>
      </c>
      <c r="E129" s="65" t="s">
        <v>40</v>
      </c>
      <c r="F129" s="71"/>
    </row>
  </sheetData>
  <mergeCells count="33">
    <mergeCell ref="B1:F1"/>
    <mergeCell ref="B11:B17"/>
    <mergeCell ref="D11:F11"/>
    <mergeCell ref="B43:B49"/>
    <mergeCell ref="D43:F43"/>
    <mergeCell ref="B35:B41"/>
    <mergeCell ref="D35:F35"/>
    <mergeCell ref="B27:B33"/>
    <mergeCell ref="D27:F27"/>
    <mergeCell ref="B19:B25"/>
    <mergeCell ref="D19:F19"/>
    <mergeCell ref="B3:B9"/>
    <mergeCell ref="D3:F3"/>
    <mergeCell ref="B51:B57"/>
    <mergeCell ref="D51:F51"/>
    <mergeCell ref="B59:B65"/>
    <mergeCell ref="D59:F59"/>
    <mergeCell ref="B91:B97"/>
    <mergeCell ref="D91:F91"/>
    <mergeCell ref="B67:B73"/>
    <mergeCell ref="D67:F67"/>
    <mergeCell ref="B75:B81"/>
    <mergeCell ref="D75:F75"/>
    <mergeCell ref="B83:B89"/>
    <mergeCell ref="D83:F83"/>
    <mergeCell ref="B123:B129"/>
    <mergeCell ref="D123:F123"/>
    <mergeCell ref="B99:B105"/>
    <mergeCell ref="D99:F99"/>
    <mergeCell ref="B107:B113"/>
    <mergeCell ref="D107:F107"/>
    <mergeCell ref="B115:B121"/>
    <mergeCell ref="D115:F115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78"/>
  <sheetViews>
    <sheetView topLeftCell="A79" zoomScale="90" zoomScaleNormal="90" workbookViewId="0">
      <selection activeCell="D188" sqref="D188"/>
    </sheetView>
  </sheetViews>
  <sheetFormatPr defaultRowHeight="13.5"/>
  <cols>
    <col min="1" max="1" width="1.77734375" customWidth="1"/>
    <col min="2" max="2" width="17.109375" customWidth="1"/>
    <col min="3" max="3" width="20.44140625" style="1" customWidth="1"/>
    <col min="4" max="4" width="23.33203125" style="1" customWidth="1"/>
    <col min="5" max="5" width="15.5546875" style="1" customWidth="1"/>
    <col min="6" max="7" width="15.5546875" customWidth="1"/>
  </cols>
  <sheetData>
    <row r="1" spans="2:12" ht="39" customHeight="1">
      <c r="B1" s="205" t="s">
        <v>9</v>
      </c>
      <c r="C1" s="205"/>
      <c r="D1" s="205"/>
      <c r="E1" s="205"/>
      <c r="F1" s="205"/>
      <c r="G1" s="205"/>
    </row>
    <row r="2" spans="2:12" ht="15" customHeight="1" thickBot="1">
      <c r="B2" s="120" t="s">
        <v>114</v>
      </c>
      <c r="C2" s="30"/>
      <c r="D2" s="31"/>
      <c r="E2" s="31"/>
      <c r="F2" s="22"/>
      <c r="G2" s="32" t="s">
        <v>102</v>
      </c>
    </row>
    <row r="3" spans="2:12" ht="24.95" customHeight="1">
      <c r="B3" s="66" t="s">
        <v>12</v>
      </c>
      <c r="C3" s="235" t="str">
        <f>계약현황공개!D3</f>
        <v>2025. 하반기 시설물 정기안전점검</v>
      </c>
      <c r="D3" s="236"/>
      <c r="E3" s="236"/>
      <c r="F3" s="236"/>
      <c r="G3" s="237"/>
    </row>
    <row r="4" spans="2:12" ht="24.95" customHeight="1">
      <c r="B4" s="238" t="s">
        <v>20</v>
      </c>
      <c r="C4" s="241" t="s">
        <v>13</v>
      </c>
      <c r="D4" s="241" t="s">
        <v>53</v>
      </c>
      <c r="E4" s="67" t="s">
        <v>21</v>
      </c>
      <c r="F4" s="67" t="s">
        <v>14</v>
      </c>
      <c r="G4" s="68" t="s">
        <v>70</v>
      </c>
    </row>
    <row r="5" spans="2:12" ht="24.95" customHeight="1">
      <c r="B5" s="239"/>
      <c r="C5" s="242"/>
      <c r="D5" s="242"/>
      <c r="E5" s="67" t="s">
        <v>22</v>
      </c>
      <c r="F5" s="67" t="s">
        <v>15</v>
      </c>
      <c r="G5" s="68" t="s">
        <v>23</v>
      </c>
    </row>
    <row r="6" spans="2:12" ht="24.95" customHeight="1">
      <c r="B6" s="239"/>
      <c r="C6" s="243" t="str">
        <f>계약현황공개!D6</f>
        <v>2025.10.10.</v>
      </c>
      <c r="D6" s="245" t="str">
        <f>계약현황공개!F6</f>
        <v>2025.10.13.~2025.11.07.</v>
      </c>
      <c r="E6" s="251">
        <f>계약현황공개!D4</f>
        <v>3300000</v>
      </c>
      <c r="F6" s="251">
        <f>계약현황공개!F4</f>
        <v>3130000</v>
      </c>
      <c r="G6" s="249">
        <f>F6/E6</f>
        <v>0.94848484848484849</v>
      </c>
    </row>
    <row r="7" spans="2:12" ht="24.95" customHeight="1">
      <c r="B7" s="240"/>
      <c r="C7" s="244"/>
      <c r="D7" s="246"/>
      <c r="E7" s="252"/>
      <c r="F7" s="252"/>
      <c r="G7" s="250"/>
      <c r="L7" t="s">
        <v>94</v>
      </c>
    </row>
    <row r="8" spans="2:12" ht="24.95" customHeight="1">
      <c r="B8" s="218" t="s">
        <v>16</v>
      </c>
      <c r="C8" s="80" t="s">
        <v>17</v>
      </c>
      <c r="D8" s="80" t="s">
        <v>26</v>
      </c>
      <c r="E8" s="220" t="s">
        <v>18</v>
      </c>
      <c r="F8" s="221"/>
      <c r="G8" s="222"/>
    </row>
    <row r="9" spans="2:12" ht="24.95" customHeight="1">
      <c r="B9" s="219"/>
      <c r="C9" s="81" t="str">
        <f>계약현황공개!F8</f>
        <v>시설물안전연구원 주식회사</v>
      </c>
      <c r="D9" s="82" t="s">
        <v>247</v>
      </c>
      <c r="E9" s="223" t="str">
        <f>계약현황공개!F9</f>
        <v>경기도 성남시 수정구 산성대로 63</v>
      </c>
      <c r="F9" s="224"/>
      <c r="G9" s="225"/>
    </row>
    <row r="10" spans="2:12" ht="24.95" customHeight="1">
      <c r="B10" s="69" t="s">
        <v>25</v>
      </c>
      <c r="C10" s="226" t="s">
        <v>69</v>
      </c>
      <c r="D10" s="227"/>
      <c r="E10" s="227"/>
      <c r="F10" s="227"/>
      <c r="G10" s="228"/>
    </row>
    <row r="11" spans="2:12" ht="24.95" customHeight="1">
      <c r="B11" s="69" t="s">
        <v>24</v>
      </c>
      <c r="C11" s="229" t="s">
        <v>114</v>
      </c>
      <c r="D11" s="230"/>
      <c r="E11" s="230"/>
      <c r="F11" s="230"/>
      <c r="G11" s="231"/>
    </row>
    <row r="12" spans="2:12" ht="24.95" customHeight="1" thickBot="1">
      <c r="B12" s="70" t="s">
        <v>19</v>
      </c>
      <c r="C12" s="232" t="s">
        <v>109</v>
      </c>
      <c r="D12" s="233"/>
      <c r="E12" s="233"/>
      <c r="F12" s="233"/>
      <c r="G12" s="234"/>
    </row>
    <row r="14" spans="2:12" ht="24.95" customHeight="1">
      <c r="B14" s="66" t="s">
        <v>12</v>
      </c>
      <c r="C14" s="235" t="str">
        <f>계약현황공개!D11</f>
        <v>2025년 공연장 정기 안전검사</v>
      </c>
      <c r="D14" s="236"/>
      <c r="E14" s="236"/>
      <c r="F14" s="236"/>
      <c r="G14" s="237"/>
    </row>
    <row r="15" spans="2:12" ht="24.95" customHeight="1">
      <c r="B15" s="238" t="s">
        <v>20</v>
      </c>
      <c r="C15" s="241" t="s">
        <v>13</v>
      </c>
      <c r="D15" s="241" t="s">
        <v>53</v>
      </c>
      <c r="E15" s="67" t="s">
        <v>21</v>
      </c>
      <c r="F15" s="67" t="s">
        <v>14</v>
      </c>
      <c r="G15" s="68" t="s">
        <v>70</v>
      </c>
    </row>
    <row r="16" spans="2:12" ht="24.95" customHeight="1">
      <c r="B16" s="239"/>
      <c r="C16" s="242"/>
      <c r="D16" s="242"/>
      <c r="E16" s="67" t="s">
        <v>22</v>
      </c>
      <c r="F16" s="67" t="s">
        <v>15</v>
      </c>
      <c r="G16" s="68" t="s">
        <v>23</v>
      </c>
    </row>
    <row r="17" spans="2:12" ht="24.95" customHeight="1">
      <c r="B17" s="239"/>
      <c r="C17" s="243" t="str">
        <f>계약현황공개!D14</f>
        <v>2025.10.13.</v>
      </c>
      <c r="D17" s="245" t="str">
        <f>계약현황공개!F14</f>
        <v>2025.10.14.~2025.11.12.</v>
      </c>
      <c r="E17" s="251">
        <f>계약현황공개!D12</f>
        <v>3000000</v>
      </c>
      <c r="F17" s="251">
        <f>계약현황공개!F13</f>
        <v>2980000</v>
      </c>
      <c r="G17" s="249">
        <f>F17/E17</f>
        <v>0.99333333333333329</v>
      </c>
    </row>
    <row r="18" spans="2:12" ht="24.95" customHeight="1">
      <c r="B18" s="240"/>
      <c r="C18" s="244"/>
      <c r="D18" s="246"/>
      <c r="E18" s="252"/>
      <c r="F18" s="252"/>
      <c r="G18" s="250"/>
      <c r="L18" t="s">
        <v>94</v>
      </c>
    </row>
    <row r="19" spans="2:12" ht="24.95" customHeight="1">
      <c r="B19" s="218" t="s">
        <v>16</v>
      </c>
      <c r="C19" s="80" t="s">
        <v>17</v>
      </c>
      <c r="D19" s="80" t="s">
        <v>26</v>
      </c>
      <c r="E19" s="220" t="s">
        <v>18</v>
      </c>
      <c r="F19" s="221"/>
      <c r="G19" s="222"/>
    </row>
    <row r="20" spans="2:12" ht="24.95" customHeight="1">
      <c r="B20" s="219"/>
      <c r="C20" s="81" t="str">
        <f>계약현황공개!F16</f>
        <v>(사)대한산업안전협회 진단컨설팅본부</v>
      </c>
      <c r="D20" s="82" t="s">
        <v>248</v>
      </c>
      <c r="E20" s="223" t="str">
        <f>계약현황공개!F17</f>
        <v>서울특별시 영등포구 가마산로 364-0</v>
      </c>
      <c r="F20" s="224"/>
      <c r="G20" s="225"/>
    </row>
    <row r="21" spans="2:12" ht="24.95" customHeight="1">
      <c r="B21" s="69" t="s">
        <v>25</v>
      </c>
      <c r="C21" s="226" t="s">
        <v>69</v>
      </c>
      <c r="D21" s="227"/>
      <c r="E21" s="227"/>
      <c r="F21" s="227"/>
      <c r="G21" s="228"/>
    </row>
    <row r="22" spans="2:12" ht="24.95" customHeight="1">
      <c r="B22" s="69" t="s">
        <v>24</v>
      </c>
      <c r="C22" s="229" t="s">
        <v>114</v>
      </c>
      <c r="D22" s="230"/>
      <c r="E22" s="230"/>
      <c r="F22" s="230"/>
      <c r="G22" s="231"/>
    </row>
    <row r="23" spans="2:12" ht="24.95" customHeight="1" thickBot="1">
      <c r="B23" s="70" t="s">
        <v>19</v>
      </c>
      <c r="C23" s="232" t="s">
        <v>109</v>
      </c>
      <c r="D23" s="233"/>
      <c r="E23" s="233"/>
      <c r="F23" s="233"/>
      <c r="G23" s="234"/>
    </row>
    <row r="24" spans="2:12" ht="14.25" thickBot="1"/>
    <row r="25" spans="2:12" ht="24.95" customHeight="1">
      <c r="B25" s="66" t="s">
        <v>12</v>
      </c>
      <c r="C25" s="235" t="str">
        <f>계약현황공개!D19</f>
        <v>10월 청소년방과후아카데미 주말체험활동 차량 임차</v>
      </c>
      <c r="D25" s="236"/>
      <c r="E25" s="236"/>
      <c r="F25" s="236"/>
      <c r="G25" s="237"/>
    </row>
    <row r="26" spans="2:12" ht="24.95" customHeight="1">
      <c r="B26" s="238" t="s">
        <v>20</v>
      </c>
      <c r="C26" s="241" t="s">
        <v>13</v>
      </c>
      <c r="D26" s="241" t="s">
        <v>53</v>
      </c>
      <c r="E26" s="67" t="s">
        <v>21</v>
      </c>
      <c r="F26" s="67" t="s">
        <v>14</v>
      </c>
      <c r="G26" s="68" t="s">
        <v>70</v>
      </c>
    </row>
    <row r="27" spans="2:12" ht="24.95" customHeight="1">
      <c r="B27" s="239"/>
      <c r="C27" s="242"/>
      <c r="D27" s="242"/>
      <c r="E27" s="67" t="s">
        <v>22</v>
      </c>
      <c r="F27" s="67" t="s">
        <v>15</v>
      </c>
      <c r="G27" s="68" t="s">
        <v>23</v>
      </c>
    </row>
    <row r="28" spans="2:12" ht="24.95" customHeight="1">
      <c r="B28" s="239"/>
      <c r="C28" s="243" t="str">
        <f>계약현황공개!D22</f>
        <v>2025.10.14.</v>
      </c>
      <c r="D28" s="245" t="str">
        <f>계약현황공개!F22</f>
        <v>2025.10.18.</v>
      </c>
      <c r="E28" s="251">
        <f>계약현황공개!D20</f>
        <v>693000</v>
      </c>
      <c r="F28" s="251">
        <f>계약현황공개!F21</f>
        <v>660000</v>
      </c>
      <c r="G28" s="249">
        <f>F28/E28</f>
        <v>0.95238095238095233</v>
      </c>
    </row>
    <row r="29" spans="2:12" ht="24.95" customHeight="1">
      <c r="B29" s="240"/>
      <c r="C29" s="244"/>
      <c r="D29" s="246"/>
      <c r="E29" s="252"/>
      <c r="F29" s="252"/>
      <c r="G29" s="250"/>
      <c r="L29" t="s">
        <v>94</v>
      </c>
    </row>
    <row r="30" spans="2:12" ht="24.95" customHeight="1">
      <c r="B30" s="218" t="s">
        <v>16</v>
      </c>
      <c r="C30" s="80" t="s">
        <v>17</v>
      </c>
      <c r="D30" s="80" t="s">
        <v>26</v>
      </c>
      <c r="E30" s="220" t="s">
        <v>18</v>
      </c>
      <c r="F30" s="221"/>
      <c r="G30" s="222"/>
    </row>
    <row r="31" spans="2:12" ht="24.95" customHeight="1">
      <c r="B31" s="219"/>
      <c r="C31" s="81" t="str">
        <f>계약현황공개!F24</f>
        <v>㈜선진항공</v>
      </c>
      <c r="D31" s="82" t="s">
        <v>249</v>
      </c>
      <c r="E31" s="223" t="str">
        <f>계약현황공개!F25</f>
        <v>경기도 성남시 분당구 성남대로 776번길 54</v>
      </c>
      <c r="F31" s="224"/>
      <c r="G31" s="225"/>
    </row>
    <row r="32" spans="2:12" ht="24.95" customHeight="1">
      <c r="B32" s="69" t="s">
        <v>25</v>
      </c>
      <c r="C32" s="226" t="s">
        <v>69</v>
      </c>
      <c r="D32" s="227"/>
      <c r="E32" s="227"/>
      <c r="F32" s="227"/>
      <c r="G32" s="228"/>
    </row>
    <row r="33" spans="2:12" ht="24.95" customHeight="1">
      <c r="B33" s="69" t="s">
        <v>24</v>
      </c>
      <c r="C33" s="229" t="s">
        <v>114</v>
      </c>
      <c r="D33" s="230"/>
      <c r="E33" s="230"/>
      <c r="F33" s="230"/>
      <c r="G33" s="231"/>
    </row>
    <row r="34" spans="2:12" ht="24.95" customHeight="1" thickBot="1">
      <c r="B34" s="70" t="s">
        <v>19</v>
      </c>
      <c r="C34" s="232" t="s">
        <v>109</v>
      </c>
      <c r="D34" s="233"/>
      <c r="E34" s="233"/>
      <c r="F34" s="233"/>
      <c r="G34" s="234"/>
    </row>
    <row r="35" spans="2:12" ht="14.25" thickBot="1"/>
    <row r="36" spans="2:12" ht="24.95" customHeight="1">
      <c r="B36" s="66" t="s">
        <v>12</v>
      </c>
      <c r="C36" s="235" t="str">
        <f>계약현황공개!D27</f>
        <v>어린이 화장실 설치 및 시설환경 개선공사</v>
      </c>
      <c r="D36" s="236"/>
      <c r="E36" s="236"/>
      <c r="F36" s="236"/>
      <c r="G36" s="237"/>
    </row>
    <row r="37" spans="2:12" ht="24.95" customHeight="1">
      <c r="B37" s="238" t="s">
        <v>20</v>
      </c>
      <c r="C37" s="241" t="s">
        <v>13</v>
      </c>
      <c r="D37" s="241" t="s">
        <v>53</v>
      </c>
      <c r="E37" s="67" t="s">
        <v>21</v>
      </c>
      <c r="F37" s="67" t="s">
        <v>14</v>
      </c>
      <c r="G37" s="68" t="s">
        <v>70</v>
      </c>
    </row>
    <row r="38" spans="2:12" ht="24.95" customHeight="1">
      <c r="B38" s="239"/>
      <c r="C38" s="242"/>
      <c r="D38" s="242"/>
      <c r="E38" s="67" t="s">
        <v>22</v>
      </c>
      <c r="F38" s="67" t="s">
        <v>15</v>
      </c>
      <c r="G38" s="68" t="s">
        <v>23</v>
      </c>
    </row>
    <row r="39" spans="2:12" ht="24.95" customHeight="1">
      <c r="B39" s="239"/>
      <c r="C39" s="243" t="str">
        <f>계약현황공개!D30</f>
        <v>2025.10.16.</v>
      </c>
      <c r="D39" s="245" t="str">
        <f>계약현황공개!F30</f>
        <v>2025.10.17.~2025.10.25.</v>
      </c>
      <c r="E39" s="251">
        <f>계약현황공개!D28</f>
        <v>37000000</v>
      </c>
      <c r="F39" s="251">
        <f>계약현황공개!F28</f>
        <v>32930000</v>
      </c>
      <c r="G39" s="249">
        <f>F39/E39</f>
        <v>0.89</v>
      </c>
    </row>
    <row r="40" spans="2:12" ht="24.95" customHeight="1">
      <c r="B40" s="240"/>
      <c r="C40" s="244"/>
      <c r="D40" s="246"/>
      <c r="E40" s="252"/>
      <c r="F40" s="252"/>
      <c r="G40" s="250"/>
      <c r="L40" t="s">
        <v>94</v>
      </c>
    </row>
    <row r="41" spans="2:12" ht="24.95" customHeight="1">
      <c r="B41" s="218" t="s">
        <v>16</v>
      </c>
      <c r="C41" s="80" t="s">
        <v>17</v>
      </c>
      <c r="D41" s="80" t="s">
        <v>26</v>
      </c>
      <c r="E41" s="220" t="s">
        <v>18</v>
      </c>
      <c r="F41" s="221"/>
      <c r="G41" s="222"/>
    </row>
    <row r="42" spans="2:12" ht="24.95" customHeight="1">
      <c r="B42" s="219"/>
      <c r="C42" s="81" t="str">
        <f>계약현황공개!F32</f>
        <v>동주RS</v>
      </c>
      <c r="D42" s="82" t="s">
        <v>250</v>
      </c>
      <c r="E42" s="223" t="str">
        <f>계약현황공개!F33</f>
        <v>경기도 성남시 수정로251번길7, 3층</v>
      </c>
      <c r="F42" s="224"/>
      <c r="G42" s="225"/>
    </row>
    <row r="43" spans="2:12" ht="24.95" customHeight="1">
      <c r="B43" s="69" t="s">
        <v>25</v>
      </c>
      <c r="C43" s="226" t="s">
        <v>69</v>
      </c>
      <c r="D43" s="227"/>
      <c r="E43" s="227"/>
      <c r="F43" s="227"/>
      <c r="G43" s="228"/>
    </row>
    <row r="44" spans="2:12" ht="24.95" customHeight="1">
      <c r="B44" s="69" t="s">
        <v>24</v>
      </c>
      <c r="C44" s="229" t="s">
        <v>114</v>
      </c>
      <c r="D44" s="230"/>
      <c r="E44" s="230"/>
      <c r="F44" s="230"/>
      <c r="G44" s="231"/>
    </row>
    <row r="45" spans="2:12" ht="24.95" customHeight="1" thickBot="1">
      <c r="B45" s="70" t="s">
        <v>19</v>
      </c>
      <c r="C45" s="232" t="s">
        <v>109</v>
      </c>
      <c r="D45" s="233"/>
      <c r="E45" s="233"/>
      <c r="F45" s="233"/>
      <c r="G45" s="234"/>
    </row>
    <row r="46" spans="2:12" ht="14.25" thickBot="1"/>
    <row r="47" spans="2:12" ht="24.95" customHeight="1">
      <c r="B47" s="66" t="s">
        <v>12</v>
      </c>
      <c r="C47" s="235" t="str">
        <f>계약현황공개!D35</f>
        <v>2025. 청소년어울림마당 현수막 제작</v>
      </c>
      <c r="D47" s="236"/>
      <c r="E47" s="236"/>
      <c r="F47" s="236"/>
      <c r="G47" s="237"/>
    </row>
    <row r="48" spans="2:12" ht="24.95" customHeight="1">
      <c r="B48" s="238" t="s">
        <v>20</v>
      </c>
      <c r="C48" s="241" t="s">
        <v>13</v>
      </c>
      <c r="D48" s="241" t="s">
        <v>53</v>
      </c>
      <c r="E48" s="67" t="s">
        <v>21</v>
      </c>
      <c r="F48" s="67" t="s">
        <v>14</v>
      </c>
      <c r="G48" s="68" t="s">
        <v>70</v>
      </c>
    </row>
    <row r="49" spans="2:12" ht="24.95" customHeight="1">
      <c r="B49" s="239"/>
      <c r="C49" s="242"/>
      <c r="D49" s="242"/>
      <c r="E49" s="67" t="s">
        <v>22</v>
      </c>
      <c r="F49" s="67" t="s">
        <v>15</v>
      </c>
      <c r="G49" s="68" t="s">
        <v>23</v>
      </c>
    </row>
    <row r="50" spans="2:12" ht="24.95" customHeight="1">
      <c r="B50" s="239"/>
      <c r="C50" s="243" t="str">
        <f>계약현황공개!D38</f>
        <v>2025.10.21.</v>
      </c>
      <c r="D50" s="245" t="str">
        <f>계약현황공개!F38</f>
        <v>2025.10.21.~2025.10.25.</v>
      </c>
      <c r="E50" s="251">
        <f>계약현황공개!D36</f>
        <v>1281000</v>
      </c>
      <c r="F50" s="251">
        <f>계약현황공개!F36</f>
        <v>1215000</v>
      </c>
      <c r="G50" s="249">
        <f>F50/E50</f>
        <v>0.94847775175644033</v>
      </c>
    </row>
    <row r="51" spans="2:12" ht="24.95" customHeight="1">
      <c r="B51" s="240"/>
      <c r="C51" s="244"/>
      <c r="D51" s="246"/>
      <c r="E51" s="252"/>
      <c r="F51" s="252"/>
      <c r="G51" s="250"/>
      <c r="L51" t="s">
        <v>94</v>
      </c>
    </row>
    <row r="52" spans="2:12" ht="24.95" customHeight="1">
      <c r="B52" s="218" t="s">
        <v>16</v>
      </c>
      <c r="C52" s="80" t="s">
        <v>17</v>
      </c>
      <c r="D52" s="80" t="s">
        <v>26</v>
      </c>
      <c r="E52" s="220" t="s">
        <v>18</v>
      </c>
      <c r="F52" s="221"/>
      <c r="G52" s="222"/>
    </row>
    <row r="53" spans="2:12" ht="24.95" customHeight="1">
      <c r="B53" s="219"/>
      <c r="C53" s="81" t="str">
        <f>계약현황공개!F40</f>
        <v>조아트</v>
      </c>
      <c r="D53" s="82" t="s">
        <v>151</v>
      </c>
      <c r="E53" s="223" t="str">
        <f>계약현황공개!F41</f>
        <v>경기도 성남시 분당구 내정로 185-0</v>
      </c>
      <c r="F53" s="224"/>
      <c r="G53" s="225"/>
    </row>
    <row r="54" spans="2:12" ht="24.95" customHeight="1">
      <c r="B54" s="69" t="s">
        <v>25</v>
      </c>
      <c r="C54" s="226" t="s">
        <v>69</v>
      </c>
      <c r="D54" s="227"/>
      <c r="E54" s="227"/>
      <c r="F54" s="227"/>
      <c r="G54" s="228"/>
    </row>
    <row r="55" spans="2:12" ht="24.95" customHeight="1">
      <c r="B55" s="69" t="s">
        <v>24</v>
      </c>
      <c r="C55" s="229" t="s">
        <v>114</v>
      </c>
      <c r="D55" s="230"/>
      <c r="E55" s="230"/>
      <c r="F55" s="230"/>
      <c r="G55" s="231"/>
    </row>
    <row r="56" spans="2:12" ht="24.95" customHeight="1" thickBot="1">
      <c r="B56" s="70" t="s">
        <v>19</v>
      </c>
      <c r="C56" s="232" t="s">
        <v>109</v>
      </c>
      <c r="D56" s="233"/>
      <c r="E56" s="233"/>
      <c r="F56" s="233"/>
      <c r="G56" s="234"/>
    </row>
    <row r="58" spans="2:12" ht="24.95" customHeight="1">
      <c r="B58" s="66" t="s">
        <v>12</v>
      </c>
      <c r="C58" s="235" t="str">
        <f>계약현황공개!D43</f>
        <v>2025. 청소년어울림마당 행사장비 임차 계약 건의</v>
      </c>
      <c r="D58" s="236"/>
      <c r="E58" s="236"/>
      <c r="F58" s="236"/>
      <c r="G58" s="237"/>
    </row>
    <row r="59" spans="2:12" ht="24.95" customHeight="1">
      <c r="B59" s="238" t="s">
        <v>20</v>
      </c>
      <c r="C59" s="241" t="s">
        <v>13</v>
      </c>
      <c r="D59" s="241" t="s">
        <v>53</v>
      </c>
      <c r="E59" s="67" t="s">
        <v>21</v>
      </c>
      <c r="F59" s="67" t="s">
        <v>14</v>
      </c>
      <c r="G59" s="68" t="s">
        <v>70</v>
      </c>
    </row>
    <row r="60" spans="2:12" ht="24.95" customHeight="1">
      <c r="B60" s="239"/>
      <c r="C60" s="242"/>
      <c r="D60" s="242"/>
      <c r="E60" s="67" t="s">
        <v>22</v>
      </c>
      <c r="F60" s="67" t="s">
        <v>15</v>
      </c>
      <c r="G60" s="68" t="s">
        <v>23</v>
      </c>
    </row>
    <row r="61" spans="2:12" ht="24.95" customHeight="1">
      <c r="B61" s="239"/>
      <c r="C61" s="243" t="str">
        <f>계약현황공개!D46</f>
        <v>2025.10.22.</v>
      </c>
      <c r="D61" s="245" t="str">
        <f>계약현황공개!F46</f>
        <v>2025.10.25.</v>
      </c>
      <c r="E61" s="251">
        <f>계약현황공개!D44</f>
        <v>6000000</v>
      </c>
      <c r="F61" s="251">
        <f>계약현황공개!F45</f>
        <v>5700000</v>
      </c>
      <c r="G61" s="249">
        <f>F61/E61</f>
        <v>0.95</v>
      </c>
    </row>
    <row r="62" spans="2:12" ht="24.95" customHeight="1">
      <c r="B62" s="240"/>
      <c r="C62" s="244"/>
      <c r="D62" s="246"/>
      <c r="E62" s="252"/>
      <c r="F62" s="252"/>
      <c r="G62" s="250"/>
      <c r="L62" t="s">
        <v>94</v>
      </c>
    </row>
    <row r="63" spans="2:12" ht="24.95" customHeight="1">
      <c r="B63" s="218" t="s">
        <v>16</v>
      </c>
      <c r="C63" s="80" t="s">
        <v>17</v>
      </c>
      <c r="D63" s="80" t="s">
        <v>26</v>
      </c>
      <c r="E63" s="220" t="s">
        <v>18</v>
      </c>
      <c r="F63" s="221"/>
      <c r="G63" s="222"/>
    </row>
    <row r="64" spans="2:12" ht="24.95" customHeight="1">
      <c r="B64" s="219"/>
      <c r="C64" s="81" t="str">
        <f>계약현황공개!F48</f>
        <v>마케팅스토리</v>
      </c>
      <c r="D64" s="82" t="s">
        <v>163</v>
      </c>
      <c r="E64" s="223" t="str">
        <f>계약현황공개!F49</f>
        <v>경기도 성남시 중원구 사기막골로 164-0</v>
      </c>
      <c r="F64" s="224"/>
      <c r="G64" s="225"/>
    </row>
    <row r="65" spans="2:12" ht="24.95" customHeight="1">
      <c r="B65" s="69" t="s">
        <v>25</v>
      </c>
      <c r="C65" s="226" t="s">
        <v>69</v>
      </c>
      <c r="D65" s="227"/>
      <c r="E65" s="227"/>
      <c r="F65" s="227"/>
      <c r="G65" s="228"/>
    </row>
    <row r="66" spans="2:12" ht="24.95" customHeight="1">
      <c r="B66" s="69" t="s">
        <v>24</v>
      </c>
      <c r="C66" s="229" t="s">
        <v>114</v>
      </c>
      <c r="D66" s="230"/>
      <c r="E66" s="230"/>
      <c r="F66" s="230"/>
      <c r="G66" s="231"/>
    </row>
    <row r="67" spans="2:12" ht="24.95" customHeight="1" thickBot="1">
      <c r="B67" s="70" t="s">
        <v>19</v>
      </c>
      <c r="C67" s="232" t="s">
        <v>109</v>
      </c>
      <c r="D67" s="233"/>
      <c r="E67" s="233"/>
      <c r="F67" s="233"/>
      <c r="G67" s="234"/>
    </row>
    <row r="68" spans="2:12" ht="14.25" thickBot="1"/>
    <row r="69" spans="2:12" ht="33.75" customHeight="1">
      <c r="B69" s="66" t="s">
        <v>12</v>
      </c>
      <c r="C69" s="235" t="str">
        <f>계약현황공개!D51</f>
        <v>2025. 판교25통 네트워크 『힐링로드』 축제 - 널다리 가을날의 캠핑 - 행사장비 임차 계약 건의</v>
      </c>
      <c r="D69" s="236"/>
      <c r="E69" s="236"/>
      <c r="F69" s="236"/>
      <c r="G69" s="237"/>
    </row>
    <row r="70" spans="2:12" ht="25.5" customHeight="1">
      <c r="B70" s="238" t="s">
        <v>20</v>
      </c>
      <c r="C70" s="241" t="s">
        <v>13</v>
      </c>
      <c r="D70" s="241" t="s">
        <v>53</v>
      </c>
      <c r="E70" s="67" t="s">
        <v>21</v>
      </c>
      <c r="F70" s="67" t="s">
        <v>14</v>
      </c>
      <c r="G70" s="68" t="s">
        <v>70</v>
      </c>
    </row>
    <row r="71" spans="2:12" ht="25.5" customHeight="1">
      <c r="B71" s="239"/>
      <c r="C71" s="242"/>
      <c r="D71" s="242"/>
      <c r="E71" s="67" t="s">
        <v>22</v>
      </c>
      <c r="F71" s="67" t="s">
        <v>15</v>
      </c>
      <c r="G71" s="68" t="s">
        <v>23</v>
      </c>
    </row>
    <row r="72" spans="2:12" ht="25.5" customHeight="1">
      <c r="B72" s="239"/>
      <c r="C72" s="243" t="str">
        <f>계약현황공개!D54</f>
        <v>2025.10.22.</v>
      </c>
      <c r="D72" s="245" t="str">
        <f>계약현황공개!F54</f>
        <v>2025.10.25.</v>
      </c>
      <c r="E72" s="247">
        <f>계약현황공개!D52</f>
        <v>4200000</v>
      </c>
      <c r="F72" s="247">
        <f>계약현황공개!F52</f>
        <v>3990000</v>
      </c>
      <c r="G72" s="249">
        <f>F72/E72</f>
        <v>0.95</v>
      </c>
    </row>
    <row r="73" spans="2:12" ht="25.5" customHeight="1">
      <c r="B73" s="240"/>
      <c r="C73" s="244"/>
      <c r="D73" s="246"/>
      <c r="E73" s="248"/>
      <c r="F73" s="248"/>
      <c r="G73" s="250"/>
      <c r="L73" t="s">
        <v>94</v>
      </c>
    </row>
    <row r="74" spans="2:12" ht="25.5" customHeight="1">
      <c r="B74" s="218" t="s">
        <v>16</v>
      </c>
      <c r="C74" s="80" t="s">
        <v>17</v>
      </c>
      <c r="D74" s="80" t="s">
        <v>26</v>
      </c>
      <c r="E74" s="220" t="s">
        <v>18</v>
      </c>
      <c r="F74" s="221"/>
      <c r="G74" s="222"/>
    </row>
    <row r="75" spans="2:12" ht="30" customHeight="1">
      <c r="B75" s="219"/>
      <c r="C75" s="81" t="str">
        <f>계약현황공개!F56</f>
        <v>티트리렌탈</v>
      </c>
      <c r="D75" s="82" t="s">
        <v>251</v>
      </c>
      <c r="E75" s="223" t="str">
        <f>계약현황공개!F57</f>
        <v>경기도 광주시 초월읍 신월리 276-7</v>
      </c>
      <c r="F75" s="224"/>
      <c r="G75" s="225"/>
    </row>
    <row r="76" spans="2:12" ht="30" customHeight="1">
      <c r="B76" s="69" t="s">
        <v>25</v>
      </c>
      <c r="C76" s="226" t="s">
        <v>69</v>
      </c>
      <c r="D76" s="227"/>
      <c r="E76" s="227"/>
      <c r="F76" s="227"/>
      <c r="G76" s="228"/>
    </row>
    <row r="77" spans="2:12" ht="30" customHeight="1">
      <c r="B77" s="69" t="s">
        <v>24</v>
      </c>
      <c r="C77" s="229" t="s">
        <v>114</v>
      </c>
      <c r="D77" s="230"/>
      <c r="E77" s="230"/>
      <c r="F77" s="230"/>
      <c r="G77" s="231"/>
    </row>
    <row r="78" spans="2:12" ht="25.5" customHeight="1" thickBot="1">
      <c r="B78" s="70" t="s">
        <v>19</v>
      </c>
      <c r="C78" s="232" t="s">
        <v>109</v>
      </c>
      <c r="D78" s="233"/>
      <c r="E78" s="233"/>
      <c r="F78" s="233"/>
      <c r="G78" s="234"/>
    </row>
    <row r="79" spans="2:12" ht="14.25" thickBot="1"/>
    <row r="80" spans="2:12" ht="33.75" customHeight="1">
      <c r="B80" s="66" t="s">
        <v>12</v>
      </c>
      <c r="C80" s="235" t="str">
        <f>계약현황공개!D59</f>
        <v>2025 UN청소년환경총회 행사용품 임차 계약 건의</v>
      </c>
      <c r="D80" s="236"/>
      <c r="E80" s="236"/>
      <c r="F80" s="236"/>
      <c r="G80" s="237"/>
    </row>
    <row r="81" spans="2:12" ht="25.5" customHeight="1">
      <c r="B81" s="238" t="s">
        <v>20</v>
      </c>
      <c r="C81" s="241" t="s">
        <v>13</v>
      </c>
      <c r="D81" s="241" t="s">
        <v>53</v>
      </c>
      <c r="E81" s="67" t="s">
        <v>21</v>
      </c>
      <c r="F81" s="67" t="s">
        <v>14</v>
      </c>
      <c r="G81" s="68" t="s">
        <v>70</v>
      </c>
    </row>
    <row r="82" spans="2:12" ht="25.5" customHeight="1">
      <c r="B82" s="239"/>
      <c r="C82" s="242"/>
      <c r="D82" s="242"/>
      <c r="E82" s="67" t="s">
        <v>22</v>
      </c>
      <c r="F82" s="67" t="s">
        <v>15</v>
      </c>
      <c r="G82" s="68" t="s">
        <v>23</v>
      </c>
    </row>
    <row r="83" spans="2:12" ht="25.5" customHeight="1">
      <c r="B83" s="239"/>
      <c r="C83" s="243" t="str">
        <f>계약현황공개!D62</f>
        <v>2025.10.31.</v>
      </c>
      <c r="D83" s="245" t="str">
        <f>계약현황공개!F62</f>
        <v>2025.11.15.~11.16.</v>
      </c>
      <c r="E83" s="247">
        <f>계약현황공개!D60</f>
        <v>19445800</v>
      </c>
      <c r="F83" s="247">
        <f>계약현황공개!F60</f>
        <v>17879000</v>
      </c>
      <c r="G83" s="249">
        <f>F83/E83</f>
        <v>0.91942733135175714</v>
      </c>
    </row>
    <row r="84" spans="2:12" ht="25.5" customHeight="1">
      <c r="B84" s="240"/>
      <c r="C84" s="244"/>
      <c r="D84" s="246"/>
      <c r="E84" s="248"/>
      <c r="F84" s="248"/>
      <c r="G84" s="250"/>
      <c r="L84" t="s">
        <v>94</v>
      </c>
    </row>
    <row r="85" spans="2:12" ht="25.5" customHeight="1">
      <c r="B85" s="218" t="s">
        <v>16</v>
      </c>
      <c r="C85" s="80" t="s">
        <v>17</v>
      </c>
      <c r="D85" s="80" t="s">
        <v>26</v>
      </c>
      <c r="E85" s="220" t="s">
        <v>18</v>
      </c>
      <c r="F85" s="221"/>
      <c r="G85" s="222"/>
    </row>
    <row r="86" spans="2:12" ht="30" customHeight="1">
      <c r="B86" s="219"/>
      <c r="C86" s="81" t="str">
        <f>계약현황공개!F64</f>
        <v>마케팅스토리</v>
      </c>
      <c r="D86" s="82" t="s">
        <v>163</v>
      </c>
      <c r="E86" s="223" t="str">
        <f>계약현황공개!F65</f>
        <v>경기도 성남시 중원구 사기막골로 164-0</v>
      </c>
      <c r="F86" s="224"/>
      <c r="G86" s="225"/>
    </row>
    <row r="87" spans="2:12" ht="30" customHeight="1">
      <c r="B87" s="69" t="s">
        <v>25</v>
      </c>
      <c r="C87" s="226" t="s">
        <v>69</v>
      </c>
      <c r="D87" s="227"/>
      <c r="E87" s="227"/>
      <c r="F87" s="227"/>
      <c r="G87" s="228"/>
    </row>
    <row r="88" spans="2:12" ht="30" customHeight="1">
      <c r="B88" s="69" t="s">
        <v>24</v>
      </c>
      <c r="C88" s="229" t="s">
        <v>114</v>
      </c>
      <c r="D88" s="230"/>
      <c r="E88" s="230"/>
      <c r="F88" s="230"/>
      <c r="G88" s="231"/>
    </row>
    <row r="89" spans="2:12" ht="25.5" customHeight="1" thickBot="1">
      <c r="B89" s="70" t="s">
        <v>19</v>
      </c>
      <c r="C89" s="232" t="s">
        <v>109</v>
      </c>
      <c r="D89" s="233"/>
      <c r="E89" s="233"/>
      <c r="F89" s="233"/>
      <c r="G89" s="234"/>
    </row>
    <row r="91" spans="2:12" ht="33.75" hidden="1" customHeight="1">
      <c r="B91" s="66" t="s">
        <v>12</v>
      </c>
      <c r="C91" s="235" t="str">
        <f>계약현황공개!D67</f>
        <v>2025년 판교유스센터 축제 홍보물 제작</v>
      </c>
      <c r="D91" s="236"/>
      <c r="E91" s="236"/>
      <c r="F91" s="236"/>
      <c r="G91" s="237"/>
    </row>
    <row r="92" spans="2:12" ht="25.5" hidden="1" customHeight="1">
      <c r="B92" s="238" t="s">
        <v>20</v>
      </c>
      <c r="C92" s="241" t="s">
        <v>13</v>
      </c>
      <c r="D92" s="241" t="s">
        <v>53</v>
      </c>
      <c r="E92" s="67" t="s">
        <v>21</v>
      </c>
      <c r="F92" s="67" t="s">
        <v>14</v>
      </c>
      <c r="G92" s="68" t="s">
        <v>70</v>
      </c>
    </row>
    <row r="93" spans="2:12" ht="25.5" hidden="1" customHeight="1">
      <c r="B93" s="239"/>
      <c r="C93" s="242"/>
      <c r="D93" s="242"/>
      <c r="E93" s="67" t="s">
        <v>22</v>
      </c>
      <c r="F93" s="67" t="s">
        <v>15</v>
      </c>
      <c r="G93" s="68" t="s">
        <v>23</v>
      </c>
    </row>
    <row r="94" spans="2:12" ht="25.5" hidden="1" customHeight="1">
      <c r="B94" s="239"/>
      <c r="C94" s="243" t="str">
        <f>계약현황공개!D70</f>
        <v>2025.09.29.</v>
      </c>
      <c r="D94" s="245" t="str">
        <f>계약현황공개!F70</f>
        <v>2025.09.29.~2025.10.17.</v>
      </c>
      <c r="E94" s="247">
        <f>계약현황공개!D68</f>
        <v>960000</v>
      </c>
      <c r="F94" s="247">
        <f>계약현황공개!F68</f>
        <v>910000</v>
      </c>
      <c r="G94" s="249">
        <f>F94/E94</f>
        <v>0.94791666666666663</v>
      </c>
    </row>
    <row r="95" spans="2:12" ht="25.5" hidden="1" customHeight="1">
      <c r="B95" s="240"/>
      <c r="C95" s="244"/>
      <c r="D95" s="246"/>
      <c r="E95" s="248"/>
      <c r="F95" s="248"/>
      <c r="G95" s="250"/>
      <c r="L95" t="s">
        <v>94</v>
      </c>
    </row>
    <row r="96" spans="2:12" ht="25.5" hidden="1" customHeight="1">
      <c r="B96" s="218" t="s">
        <v>16</v>
      </c>
      <c r="C96" s="80" t="s">
        <v>17</v>
      </c>
      <c r="D96" s="80" t="s">
        <v>26</v>
      </c>
      <c r="E96" s="220" t="s">
        <v>18</v>
      </c>
      <c r="F96" s="221"/>
      <c r="G96" s="222"/>
    </row>
    <row r="97" spans="2:12" ht="30" hidden="1" customHeight="1">
      <c r="B97" s="219"/>
      <c r="C97" s="81" t="str">
        <f>계약현황공개!F72</f>
        <v>조아트</v>
      </c>
      <c r="D97" s="82" t="s">
        <v>151</v>
      </c>
      <c r="E97" s="223" t="str">
        <f>계약현황공개!F73</f>
        <v>경기도 성남시 수정로251번길7</v>
      </c>
      <c r="F97" s="224"/>
      <c r="G97" s="225"/>
    </row>
    <row r="98" spans="2:12" ht="30" hidden="1" customHeight="1">
      <c r="B98" s="69" t="s">
        <v>25</v>
      </c>
      <c r="C98" s="226" t="s">
        <v>69</v>
      </c>
      <c r="D98" s="227"/>
      <c r="E98" s="227"/>
      <c r="F98" s="227"/>
      <c r="G98" s="228"/>
    </row>
    <row r="99" spans="2:12" ht="30" hidden="1" customHeight="1">
      <c r="B99" s="69" t="s">
        <v>24</v>
      </c>
      <c r="C99" s="229" t="s">
        <v>114</v>
      </c>
      <c r="D99" s="230"/>
      <c r="E99" s="230"/>
      <c r="F99" s="230"/>
      <c r="G99" s="231"/>
    </row>
    <row r="100" spans="2:12" ht="25.5" hidden="1" customHeight="1" thickBot="1">
      <c r="B100" s="70" t="s">
        <v>19</v>
      </c>
      <c r="C100" s="232" t="s">
        <v>109</v>
      </c>
      <c r="D100" s="233"/>
      <c r="E100" s="233"/>
      <c r="F100" s="233"/>
      <c r="G100" s="234"/>
    </row>
    <row r="102" spans="2:12" ht="33.75" hidden="1" customHeight="1">
      <c r="B102" s="66" t="s">
        <v>12</v>
      </c>
      <c r="C102" s="235">
        <f>계약현황공개!D75</f>
        <v>0</v>
      </c>
      <c r="D102" s="236"/>
      <c r="E102" s="236"/>
      <c r="F102" s="236"/>
      <c r="G102" s="237"/>
    </row>
    <row r="103" spans="2:12" ht="25.5" hidden="1" customHeight="1">
      <c r="B103" s="238" t="s">
        <v>20</v>
      </c>
      <c r="C103" s="241" t="s">
        <v>13</v>
      </c>
      <c r="D103" s="241" t="s">
        <v>53</v>
      </c>
      <c r="E103" s="67" t="s">
        <v>21</v>
      </c>
      <c r="F103" s="67" t="s">
        <v>14</v>
      </c>
      <c r="G103" s="68" t="s">
        <v>70</v>
      </c>
    </row>
    <row r="104" spans="2:12" ht="25.5" hidden="1" customHeight="1">
      <c r="B104" s="239"/>
      <c r="C104" s="242"/>
      <c r="D104" s="242"/>
      <c r="E104" s="67" t="s">
        <v>22</v>
      </c>
      <c r="F104" s="67" t="s">
        <v>15</v>
      </c>
      <c r="G104" s="68" t="s">
        <v>23</v>
      </c>
    </row>
    <row r="105" spans="2:12" ht="25.5" hidden="1" customHeight="1">
      <c r="B105" s="239"/>
      <c r="C105" s="243">
        <f>계약현황공개!D78</f>
        <v>0</v>
      </c>
      <c r="D105" s="245">
        <f>계약현황공개!F78</f>
        <v>0</v>
      </c>
      <c r="E105" s="247">
        <f>계약현황공개!D76</f>
        <v>0</v>
      </c>
      <c r="F105" s="247">
        <f>계약현황공개!F76</f>
        <v>0</v>
      </c>
      <c r="G105" s="249" t="e">
        <f>F105/E105</f>
        <v>#DIV/0!</v>
      </c>
    </row>
    <row r="106" spans="2:12" ht="25.5" hidden="1" customHeight="1">
      <c r="B106" s="240"/>
      <c r="C106" s="244"/>
      <c r="D106" s="246"/>
      <c r="E106" s="248"/>
      <c r="F106" s="248"/>
      <c r="G106" s="250"/>
      <c r="L106" t="s">
        <v>94</v>
      </c>
    </row>
    <row r="107" spans="2:12" ht="25.5" hidden="1" customHeight="1">
      <c r="B107" s="218" t="s">
        <v>16</v>
      </c>
      <c r="C107" s="80" t="s">
        <v>17</v>
      </c>
      <c r="D107" s="80" t="s">
        <v>26</v>
      </c>
      <c r="E107" s="220" t="s">
        <v>18</v>
      </c>
      <c r="F107" s="221"/>
      <c r="G107" s="222"/>
    </row>
    <row r="108" spans="2:12" ht="30" hidden="1" customHeight="1">
      <c r="B108" s="219"/>
      <c r="C108" s="81">
        <f>계약현황공개!F80</f>
        <v>0</v>
      </c>
      <c r="D108" s="82"/>
      <c r="E108" s="223">
        <f>계약현황공개!F81</f>
        <v>0</v>
      </c>
      <c r="F108" s="224"/>
      <c r="G108" s="225"/>
    </row>
    <row r="109" spans="2:12" ht="30" hidden="1" customHeight="1">
      <c r="B109" s="69" t="s">
        <v>25</v>
      </c>
      <c r="C109" s="226" t="s">
        <v>69</v>
      </c>
      <c r="D109" s="227"/>
      <c r="E109" s="227"/>
      <c r="F109" s="227"/>
      <c r="G109" s="228"/>
    </row>
    <row r="110" spans="2:12" ht="30" hidden="1" customHeight="1">
      <c r="B110" s="69" t="s">
        <v>24</v>
      </c>
      <c r="C110" s="229" t="s">
        <v>110</v>
      </c>
      <c r="D110" s="230"/>
      <c r="E110" s="230"/>
      <c r="F110" s="230"/>
      <c r="G110" s="231"/>
    </row>
    <row r="111" spans="2:12" ht="25.5" hidden="1" customHeight="1" thickBot="1">
      <c r="B111" s="70" t="s">
        <v>19</v>
      </c>
      <c r="C111" s="232" t="s">
        <v>109</v>
      </c>
      <c r="D111" s="233"/>
      <c r="E111" s="233"/>
      <c r="F111" s="233"/>
      <c r="G111" s="234"/>
    </row>
    <row r="112" spans="2:12" ht="14.25" hidden="1" thickBot="1"/>
    <row r="113" spans="2:12" ht="33.75" hidden="1" customHeight="1">
      <c r="B113" s="66" t="s">
        <v>12</v>
      </c>
      <c r="C113" s="235">
        <f>계약현황공개!D83</f>
        <v>0</v>
      </c>
      <c r="D113" s="236"/>
      <c r="E113" s="236"/>
      <c r="F113" s="236"/>
      <c r="G113" s="237"/>
    </row>
    <row r="114" spans="2:12" ht="25.5" hidden="1" customHeight="1">
      <c r="B114" s="238" t="s">
        <v>20</v>
      </c>
      <c r="C114" s="241" t="s">
        <v>13</v>
      </c>
      <c r="D114" s="241" t="s">
        <v>53</v>
      </c>
      <c r="E114" s="67" t="s">
        <v>21</v>
      </c>
      <c r="F114" s="67" t="s">
        <v>14</v>
      </c>
      <c r="G114" s="68" t="s">
        <v>70</v>
      </c>
    </row>
    <row r="115" spans="2:12" ht="25.5" hidden="1" customHeight="1">
      <c r="B115" s="239"/>
      <c r="C115" s="242"/>
      <c r="D115" s="242"/>
      <c r="E115" s="67" t="s">
        <v>22</v>
      </c>
      <c r="F115" s="67" t="s">
        <v>15</v>
      </c>
      <c r="G115" s="68" t="s">
        <v>23</v>
      </c>
    </row>
    <row r="116" spans="2:12" ht="25.5" hidden="1" customHeight="1">
      <c r="B116" s="239"/>
      <c r="C116" s="243">
        <f>계약현황공개!D86</f>
        <v>0</v>
      </c>
      <c r="D116" s="245">
        <f>계약현황공개!F86</f>
        <v>0</v>
      </c>
      <c r="E116" s="247">
        <f>계약현황공개!D84</f>
        <v>0</v>
      </c>
      <c r="F116" s="247">
        <f>계약현황공개!F84</f>
        <v>0</v>
      </c>
      <c r="G116" s="249" t="e">
        <f>F116/E116</f>
        <v>#DIV/0!</v>
      </c>
    </row>
    <row r="117" spans="2:12" ht="25.5" hidden="1" customHeight="1">
      <c r="B117" s="240"/>
      <c r="C117" s="244"/>
      <c r="D117" s="246"/>
      <c r="E117" s="248"/>
      <c r="F117" s="248"/>
      <c r="G117" s="250"/>
      <c r="L117" t="s">
        <v>94</v>
      </c>
    </row>
    <row r="118" spans="2:12" ht="25.5" hidden="1" customHeight="1">
      <c r="B118" s="218" t="s">
        <v>16</v>
      </c>
      <c r="C118" s="80" t="s">
        <v>17</v>
      </c>
      <c r="D118" s="80" t="s">
        <v>26</v>
      </c>
      <c r="E118" s="220" t="s">
        <v>18</v>
      </c>
      <c r="F118" s="221"/>
      <c r="G118" s="222"/>
    </row>
    <row r="119" spans="2:12" ht="30" hidden="1" customHeight="1">
      <c r="B119" s="219"/>
      <c r="C119" s="81">
        <f>계약현황공개!F88</f>
        <v>0</v>
      </c>
      <c r="D119" s="82" t="s">
        <v>104</v>
      </c>
      <c r="E119" s="223">
        <f>계약현황공개!F89</f>
        <v>0</v>
      </c>
      <c r="F119" s="224"/>
      <c r="G119" s="225"/>
    </row>
    <row r="120" spans="2:12" ht="30" hidden="1" customHeight="1">
      <c r="B120" s="69" t="s">
        <v>25</v>
      </c>
      <c r="C120" s="226" t="s">
        <v>69</v>
      </c>
      <c r="D120" s="227"/>
      <c r="E120" s="227"/>
      <c r="F120" s="227"/>
      <c r="G120" s="228"/>
    </row>
    <row r="121" spans="2:12" ht="30" hidden="1" customHeight="1">
      <c r="B121" s="69" t="s">
        <v>24</v>
      </c>
      <c r="C121" s="229" t="s">
        <v>66</v>
      </c>
      <c r="D121" s="230"/>
      <c r="E121" s="230"/>
      <c r="F121" s="230"/>
      <c r="G121" s="231"/>
    </row>
    <row r="122" spans="2:12" ht="25.5" hidden="1" customHeight="1" thickBot="1">
      <c r="B122" s="70" t="s">
        <v>19</v>
      </c>
      <c r="C122" s="232" t="s">
        <v>109</v>
      </c>
      <c r="D122" s="233"/>
      <c r="E122" s="233"/>
      <c r="F122" s="233"/>
      <c r="G122" s="234"/>
    </row>
    <row r="123" spans="2:12" ht="14.25" hidden="1" thickBot="1"/>
    <row r="124" spans="2:12" ht="33.75" hidden="1" customHeight="1">
      <c r="B124" s="66" t="s">
        <v>12</v>
      </c>
      <c r="C124" s="235">
        <f>계약현황공개!D91</f>
        <v>0</v>
      </c>
      <c r="D124" s="236"/>
      <c r="E124" s="236"/>
      <c r="F124" s="236"/>
      <c r="G124" s="237"/>
    </row>
    <row r="125" spans="2:12" ht="25.5" hidden="1" customHeight="1">
      <c r="B125" s="238" t="s">
        <v>20</v>
      </c>
      <c r="C125" s="241" t="s">
        <v>13</v>
      </c>
      <c r="D125" s="241" t="s">
        <v>53</v>
      </c>
      <c r="E125" s="67" t="s">
        <v>21</v>
      </c>
      <c r="F125" s="67" t="s">
        <v>14</v>
      </c>
      <c r="G125" s="68" t="s">
        <v>70</v>
      </c>
    </row>
    <row r="126" spans="2:12" ht="25.5" hidden="1" customHeight="1">
      <c r="B126" s="239"/>
      <c r="C126" s="242"/>
      <c r="D126" s="242"/>
      <c r="E126" s="67" t="s">
        <v>22</v>
      </c>
      <c r="F126" s="67" t="s">
        <v>15</v>
      </c>
      <c r="G126" s="68" t="s">
        <v>23</v>
      </c>
    </row>
    <row r="127" spans="2:12" ht="25.5" hidden="1" customHeight="1">
      <c r="B127" s="239"/>
      <c r="C127" s="243">
        <f>계약현황공개!D94</f>
        <v>0</v>
      </c>
      <c r="D127" s="245">
        <f>계약현황공개!F94</f>
        <v>0</v>
      </c>
      <c r="E127" s="247">
        <f>계약현황공개!D92</f>
        <v>0</v>
      </c>
      <c r="F127" s="247">
        <f>계약현황공개!F92</f>
        <v>0</v>
      </c>
      <c r="G127" s="249" t="e">
        <f>F127/E127</f>
        <v>#DIV/0!</v>
      </c>
    </row>
    <row r="128" spans="2:12" ht="25.5" hidden="1" customHeight="1">
      <c r="B128" s="240"/>
      <c r="C128" s="244"/>
      <c r="D128" s="246"/>
      <c r="E128" s="248"/>
      <c r="F128" s="248"/>
      <c r="G128" s="250"/>
      <c r="L128" t="s">
        <v>94</v>
      </c>
    </row>
    <row r="129" spans="2:12" ht="25.5" hidden="1" customHeight="1">
      <c r="B129" s="218" t="s">
        <v>16</v>
      </c>
      <c r="C129" s="80" t="s">
        <v>17</v>
      </c>
      <c r="D129" s="80" t="s">
        <v>26</v>
      </c>
      <c r="E129" s="220" t="s">
        <v>18</v>
      </c>
      <c r="F129" s="221"/>
      <c r="G129" s="222"/>
    </row>
    <row r="130" spans="2:12" ht="30" hidden="1" customHeight="1">
      <c r="B130" s="219"/>
      <c r="C130" s="81">
        <f>계약현황공개!F96</f>
        <v>0</v>
      </c>
      <c r="D130" s="82"/>
      <c r="E130" s="223">
        <f>계약현황공개!F97</f>
        <v>0</v>
      </c>
      <c r="F130" s="224"/>
      <c r="G130" s="225"/>
    </row>
    <row r="131" spans="2:12" ht="30" hidden="1" customHeight="1">
      <c r="B131" s="69" t="s">
        <v>25</v>
      </c>
      <c r="C131" s="226" t="s">
        <v>69</v>
      </c>
      <c r="D131" s="227"/>
      <c r="E131" s="227"/>
      <c r="F131" s="227"/>
      <c r="G131" s="228"/>
    </row>
    <row r="132" spans="2:12" ht="30" hidden="1" customHeight="1">
      <c r="B132" s="69" t="s">
        <v>24</v>
      </c>
      <c r="C132" s="229" t="s">
        <v>110</v>
      </c>
      <c r="D132" s="230"/>
      <c r="E132" s="230"/>
      <c r="F132" s="230"/>
      <c r="G132" s="231"/>
    </row>
    <row r="133" spans="2:12" ht="25.5" hidden="1" customHeight="1" thickBot="1">
      <c r="B133" s="70" t="s">
        <v>19</v>
      </c>
      <c r="C133" s="215"/>
      <c r="D133" s="216"/>
      <c r="E133" s="216"/>
      <c r="F133" s="216"/>
      <c r="G133" s="217"/>
    </row>
    <row r="134" spans="2:12" ht="14.25" hidden="1" thickBot="1"/>
    <row r="135" spans="2:12" ht="33.75" hidden="1" customHeight="1">
      <c r="B135" s="66" t="s">
        <v>12</v>
      </c>
      <c r="C135" s="235">
        <f>계약현황공개!D99</f>
        <v>0</v>
      </c>
      <c r="D135" s="236"/>
      <c r="E135" s="236"/>
      <c r="F135" s="236"/>
      <c r="G135" s="237"/>
    </row>
    <row r="136" spans="2:12" ht="25.5" hidden="1" customHeight="1">
      <c r="B136" s="238" t="s">
        <v>20</v>
      </c>
      <c r="C136" s="241" t="s">
        <v>13</v>
      </c>
      <c r="D136" s="241" t="s">
        <v>53</v>
      </c>
      <c r="E136" s="67" t="s">
        <v>21</v>
      </c>
      <c r="F136" s="67" t="s">
        <v>14</v>
      </c>
      <c r="G136" s="68" t="s">
        <v>70</v>
      </c>
    </row>
    <row r="137" spans="2:12" ht="25.5" hidden="1" customHeight="1">
      <c r="B137" s="239"/>
      <c r="C137" s="242"/>
      <c r="D137" s="242"/>
      <c r="E137" s="67" t="s">
        <v>22</v>
      </c>
      <c r="F137" s="67" t="s">
        <v>15</v>
      </c>
      <c r="G137" s="68" t="s">
        <v>23</v>
      </c>
    </row>
    <row r="138" spans="2:12" ht="25.5" hidden="1" customHeight="1">
      <c r="B138" s="239"/>
      <c r="C138" s="243">
        <f>계약현황공개!D102</f>
        <v>0</v>
      </c>
      <c r="D138" s="245">
        <f>계약현황공개!F102</f>
        <v>0</v>
      </c>
      <c r="E138" s="247">
        <f>계약현황공개!D100</f>
        <v>0</v>
      </c>
      <c r="F138" s="247">
        <f>계약현황공개!F100</f>
        <v>0</v>
      </c>
      <c r="G138" s="249" t="e">
        <f>F138/E138</f>
        <v>#DIV/0!</v>
      </c>
    </row>
    <row r="139" spans="2:12" ht="25.5" hidden="1" customHeight="1">
      <c r="B139" s="240"/>
      <c r="C139" s="244"/>
      <c r="D139" s="246"/>
      <c r="E139" s="248"/>
      <c r="F139" s="248"/>
      <c r="G139" s="250"/>
      <c r="L139" t="s">
        <v>94</v>
      </c>
    </row>
    <row r="140" spans="2:12" ht="25.5" hidden="1" customHeight="1">
      <c r="B140" s="218" t="s">
        <v>16</v>
      </c>
      <c r="C140" s="80" t="s">
        <v>17</v>
      </c>
      <c r="D140" s="80" t="s">
        <v>26</v>
      </c>
      <c r="E140" s="220" t="s">
        <v>18</v>
      </c>
      <c r="F140" s="221"/>
      <c r="G140" s="222"/>
    </row>
    <row r="141" spans="2:12" ht="30" hidden="1" customHeight="1">
      <c r="B141" s="219"/>
      <c r="C141" s="81">
        <f>계약현황공개!F104</f>
        <v>0</v>
      </c>
      <c r="D141" s="82"/>
      <c r="E141" s="223">
        <f>계약현황공개!F105</f>
        <v>0</v>
      </c>
      <c r="F141" s="224"/>
      <c r="G141" s="225"/>
    </row>
    <row r="142" spans="2:12" ht="30" hidden="1" customHeight="1">
      <c r="B142" s="69" t="s">
        <v>25</v>
      </c>
      <c r="C142" s="226" t="s">
        <v>69</v>
      </c>
      <c r="D142" s="227"/>
      <c r="E142" s="227"/>
      <c r="F142" s="227"/>
      <c r="G142" s="228"/>
    </row>
    <row r="143" spans="2:12" ht="30" hidden="1" customHeight="1">
      <c r="B143" s="69" t="s">
        <v>24</v>
      </c>
      <c r="C143" s="229" t="s">
        <v>110</v>
      </c>
      <c r="D143" s="230"/>
      <c r="E143" s="230"/>
      <c r="F143" s="230"/>
      <c r="G143" s="231"/>
    </row>
    <row r="144" spans="2:12" ht="25.5" hidden="1" customHeight="1" thickBot="1">
      <c r="B144" s="70" t="s">
        <v>19</v>
      </c>
      <c r="C144" s="232" t="s">
        <v>109</v>
      </c>
      <c r="D144" s="233"/>
      <c r="E144" s="233"/>
      <c r="F144" s="233"/>
      <c r="G144" s="234"/>
    </row>
    <row r="145" spans="2:12" ht="14.25" hidden="1" thickBot="1"/>
    <row r="146" spans="2:12" ht="33.75" hidden="1" customHeight="1">
      <c r="B146" s="66" t="s">
        <v>12</v>
      </c>
      <c r="C146" s="235">
        <f>계약현황공개!D107</f>
        <v>0</v>
      </c>
      <c r="D146" s="236"/>
      <c r="E146" s="236"/>
      <c r="F146" s="236"/>
      <c r="G146" s="237"/>
    </row>
    <row r="147" spans="2:12" ht="25.5" hidden="1" customHeight="1">
      <c r="B147" s="238" t="s">
        <v>20</v>
      </c>
      <c r="C147" s="241" t="s">
        <v>13</v>
      </c>
      <c r="D147" s="241" t="s">
        <v>53</v>
      </c>
      <c r="E147" s="67" t="s">
        <v>21</v>
      </c>
      <c r="F147" s="67" t="s">
        <v>14</v>
      </c>
      <c r="G147" s="68" t="s">
        <v>70</v>
      </c>
    </row>
    <row r="148" spans="2:12" ht="25.5" hidden="1" customHeight="1">
      <c r="B148" s="239"/>
      <c r="C148" s="242"/>
      <c r="D148" s="242"/>
      <c r="E148" s="67" t="s">
        <v>22</v>
      </c>
      <c r="F148" s="67" t="s">
        <v>15</v>
      </c>
      <c r="G148" s="68" t="s">
        <v>23</v>
      </c>
    </row>
    <row r="149" spans="2:12" ht="25.5" hidden="1" customHeight="1">
      <c r="B149" s="239"/>
      <c r="C149" s="243">
        <f>계약현황공개!D110</f>
        <v>0</v>
      </c>
      <c r="D149" s="245">
        <f>계약현황공개!F110</f>
        <v>0</v>
      </c>
      <c r="E149" s="247">
        <f>계약현황공개!D108</f>
        <v>0</v>
      </c>
      <c r="F149" s="247">
        <f>계약현황공개!F108</f>
        <v>0</v>
      </c>
      <c r="G149" s="249" t="e">
        <f>F149/E149</f>
        <v>#DIV/0!</v>
      </c>
    </row>
    <row r="150" spans="2:12" ht="25.5" hidden="1" customHeight="1">
      <c r="B150" s="240"/>
      <c r="C150" s="244"/>
      <c r="D150" s="246"/>
      <c r="E150" s="248"/>
      <c r="F150" s="248"/>
      <c r="G150" s="250"/>
      <c r="L150" t="s">
        <v>94</v>
      </c>
    </row>
    <row r="151" spans="2:12" ht="25.5" hidden="1" customHeight="1">
      <c r="B151" s="218" t="s">
        <v>16</v>
      </c>
      <c r="C151" s="80" t="s">
        <v>17</v>
      </c>
      <c r="D151" s="80" t="s">
        <v>26</v>
      </c>
      <c r="E151" s="220" t="s">
        <v>18</v>
      </c>
      <c r="F151" s="221"/>
      <c r="G151" s="222"/>
    </row>
    <row r="152" spans="2:12" ht="30" hidden="1" customHeight="1">
      <c r="B152" s="219"/>
      <c r="C152" s="81">
        <f>계약현황공개!F112</f>
        <v>0</v>
      </c>
      <c r="D152" s="82" t="s">
        <v>105</v>
      </c>
      <c r="E152" s="223">
        <f>계약현황공개!F113</f>
        <v>0</v>
      </c>
      <c r="F152" s="224"/>
      <c r="G152" s="225"/>
    </row>
    <row r="153" spans="2:12" ht="30" hidden="1" customHeight="1">
      <c r="B153" s="69" t="s">
        <v>25</v>
      </c>
      <c r="C153" s="226" t="s">
        <v>69</v>
      </c>
      <c r="D153" s="227"/>
      <c r="E153" s="227"/>
      <c r="F153" s="227"/>
      <c r="G153" s="228"/>
    </row>
    <row r="154" spans="2:12" ht="30" hidden="1" customHeight="1">
      <c r="B154" s="69" t="s">
        <v>24</v>
      </c>
      <c r="C154" s="229" t="s">
        <v>110</v>
      </c>
      <c r="D154" s="230"/>
      <c r="E154" s="230"/>
      <c r="F154" s="230"/>
      <c r="G154" s="231"/>
    </row>
    <row r="155" spans="2:12" ht="25.5" hidden="1" customHeight="1" thickBot="1">
      <c r="B155" s="70" t="s">
        <v>19</v>
      </c>
      <c r="C155" s="232" t="s">
        <v>109</v>
      </c>
      <c r="D155" s="233"/>
      <c r="E155" s="233"/>
      <c r="F155" s="233"/>
      <c r="G155" s="234"/>
    </row>
    <row r="156" spans="2:12" ht="14.25" hidden="1" thickBot="1"/>
    <row r="157" spans="2:12" ht="33.75" hidden="1" customHeight="1">
      <c r="B157" s="66" t="s">
        <v>12</v>
      </c>
      <c r="C157" s="235">
        <f>계약현황공개!D115</f>
        <v>0</v>
      </c>
      <c r="D157" s="236"/>
      <c r="E157" s="236"/>
      <c r="F157" s="236"/>
      <c r="G157" s="237"/>
    </row>
    <row r="158" spans="2:12" ht="25.5" hidden="1" customHeight="1">
      <c r="B158" s="238" t="s">
        <v>20</v>
      </c>
      <c r="C158" s="241" t="s">
        <v>13</v>
      </c>
      <c r="D158" s="241" t="s">
        <v>53</v>
      </c>
      <c r="E158" s="67" t="s">
        <v>21</v>
      </c>
      <c r="F158" s="67" t="s">
        <v>14</v>
      </c>
      <c r="G158" s="68" t="s">
        <v>70</v>
      </c>
    </row>
    <row r="159" spans="2:12" ht="25.5" hidden="1" customHeight="1">
      <c r="B159" s="239"/>
      <c r="C159" s="242"/>
      <c r="D159" s="242"/>
      <c r="E159" s="67" t="s">
        <v>22</v>
      </c>
      <c r="F159" s="67" t="s">
        <v>15</v>
      </c>
      <c r="G159" s="68" t="s">
        <v>23</v>
      </c>
    </row>
    <row r="160" spans="2:12" ht="25.5" hidden="1" customHeight="1">
      <c r="B160" s="239"/>
      <c r="C160" s="243">
        <f>계약현황공개!D118</f>
        <v>0</v>
      </c>
      <c r="D160" s="245">
        <f>계약현황공개!F118</f>
        <v>0</v>
      </c>
      <c r="E160" s="247">
        <f>계약현황공개!D116</f>
        <v>0</v>
      </c>
      <c r="F160" s="247">
        <f>계약현황공개!F116</f>
        <v>0</v>
      </c>
      <c r="G160" s="249" t="e">
        <f>F160/E160</f>
        <v>#DIV/0!</v>
      </c>
    </row>
    <row r="161" spans="2:12" ht="25.5" hidden="1" customHeight="1">
      <c r="B161" s="240"/>
      <c r="C161" s="244"/>
      <c r="D161" s="246"/>
      <c r="E161" s="248"/>
      <c r="F161" s="248"/>
      <c r="G161" s="250"/>
      <c r="L161" t="s">
        <v>94</v>
      </c>
    </row>
    <row r="162" spans="2:12" ht="25.5" hidden="1" customHeight="1">
      <c r="B162" s="218" t="s">
        <v>16</v>
      </c>
      <c r="C162" s="80" t="s">
        <v>17</v>
      </c>
      <c r="D162" s="80" t="s">
        <v>26</v>
      </c>
      <c r="E162" s="220" t="s">
        <v>18</v>
      </c>
      <c r="F162" s="221"/>
      <c r="G162" s="222"/>
    </row>
    <row r="163" spans="2:12" ht="30" hidden="1" customHeight="1">
      <c r="B163" s="219"/>
      <c r="C163" s="81">
        <f>계약현황공개!F120</f>
        <v>0</v>
      </c>
      <c r="D163" s="82" t="s">
        <v>106</v>
      </c>
      <c r="E163" s="223">
        <f>계약현황공개!F121</f>
        <v>0</v>
      </c>
      <c r="F163" s="224"/>
      <c r="G163" s="225"/>
    </row>
    <row r="164" spans="2:12" ht="30" hidden="1" customHeight="1">
      <c r="B164" s="69" t="s">
        <v>25</v>
      </c>
      <c r="C164" s="226" t="s">
        <v>69</v>
      </c>
      <c r="D164" s="227"/>
      <c r="E164" s="227"/>
      <c r="F164" s="227"/>
      <c r="G164" s="228"/>
    </row>
    <row r="165" spans="2:12" ht="30" hidden="1" customHeight="1">
      <c r="B165" s="69" t="s">
        <v>24</v>
      </c>
      <c r="C165" s="229" t="s">
        <v>66</v>
      </c>
      <c r="D165" s="230"/>
      <c r="E165" s="230"/>
      <c r="F165" s="230"/>
      <c r="G165" s="231"/>
    </row>
    <row r="166" spans="2:12" ht="25.5" hidden="1" customHeight="1" thickBot="1">
      <c r="B166" s="70" t="s">
        <v>19</v>
      </c>
      <c r="C166" s="232" t="s">
        <v>109</v>
      </c>
      <c r="D166" s="233"/>
      <c r="E166" s="233"/>
      <c r="F166" s="233"/>
      <c r="G166" s="234"/>
    </row>
    <row r="167" spans="2:12" ht="14.25" hidden="1" thickBot="1"/>
    <row r="168" spans="2:12" ht="33.75" hidden="1" customHeight="1">
      <c r="B168" s="66" t="s">
        <v>12</v>
      </c>
      <c r="C168" s="235">
        <f>계약현황공개!D123</f>
        <v>0</v>
      </c>
      <c r="D168" s="236"/>
      <c r="E168" s="236"/>
      <c r="F168" s="236"/>
      <c r="G168" s="237"/>
    </row>
    <row r="169" spans="2:12" ht="25.5" hidden="1" customHeight="1">
      <c r="B169" s="238" t="s">
        <v>20</v>
      </c>
      <c r="C169" s="241" t="s">
        <v>13</v>
      </c>
      <c r="D169" s="241" t="s">
        <v>53</v>
      </c>
      <c r="E169" s="67" t="s">
        <v>21</v>
      </c>
      <c r="F169" s="67" t="s">
        <v>14</v>
      </c>
      <c r="G169" s="68" t="s">
        <v>70</v>
      </c>
    </row>
    <row r="170" spans="2:12" ht="25.5" hidden="1" customHeight="1">
      <c r="B170" s="239"/>
      <c r="C170" s="242"/>
      <c r="D170" s="242"/>
      <c r="E170" s="67" t="s">
        <v>22</v>
      </c>
      <c r="F170" s="67" t="s">
        <v>15</v>
      </c>
      <c r="G170" s="68" t="s">
        <v>23</v>
      </c>
    </row>
    <row r="171" spans="2:12" ht="25.5" hidden="1" customHeight="1">
      <c r="B171" s="239"/>
      <c r="C171" s="243">
        <f>계약현황공개!D126</f>
        <v>0</v>
      </c>
      <c r="D171" s="245">
        <f>계약현황공개!F126</f>
        <v>0</v>
      </c>
      <c r="E171" s="247">
        <f>계약현황공개!D124</f>
        <v>0</v>
      </c>
      <c r="F171" s="247">
        <f>계약현황공개!F124</f>
        <v>0</v>
      </c>
      <c r="G171" s="249" t="e">
        <f>F171/E171</f>
        <v>#DIV/0!</v>
      </c>
    </row>
    <row r="172" spans="2:12" ht="25.5" hidden="1" customHeight="1">
      <c r="B172" s="240"/>
      <c r="C172" s="244"/>
      <c r="D172" s="246"/>
      <c r="E172" s="248"/>
      <c r="F172" s="248"/>
      <c r="G172" s="250"/>
      <c r="L172" t="s">
        <v>94</v>
      </c>
    </row>
    <row r="173" spans="2:12" ht="25.5" hidden="1" customHeight="1">
      <c r="B173" s="218" t="s">
        <v>16</v>
      </c>
      <c r="C173" s="80" t="s">
        <v>17</v>
      </c>
      <c r="D173" s="80" t="s">
        <v>26</v>
      </c>
      <c r="E173" s="220" t="s">
        <v>18</v>
      </c>
      <c r="F173" s="221"/>
      <c r="G173" s="222"/>
    </row>
    <row r="174" spans="2:12" ht="30" hidden="1" customHeight="1">
      <c r="B174" s="219"/>
      <c r="C174" s="81">
        <f>계약현황공개!F128</f>
        <v>0</v>
      </c>
      <c r="D174" s="82"/>
      <c r="E174" s="223">
        <f>계약현황공개!F129</f>
        <v>0</v>
      </c>
      <c r="F174" s="224"/>
      <c r="G174" s="225"/>
    </row>
    <row r="175" spans="2:12" ht="30" hidden="1" customHeight="1">
      <c r="B175" s="69" t="s">
        <v>25</v>
      </c>
      <c r="C175" s="226" t="s">
        <v>69</v>
      </c>
      <c r="D175" s="227"/>
      <c r="E175" s="227"/>
      <c r="F175" s="227"/>
      <c r="G175" s="228"/>
    </row>
    <row r="176" spans="2:12" ht="30" hidden="1" customHeight="1">
      <c r="B176" s="69" t="s">
        <v>24</v>
      </c>
      <c r="C176" s="229" t="s">
        <v>110</v>
      </c>
      <c r="D176" s="230"/>
      <c r="E176" s="230"/>
      <c r="F176" s="230"/>
      <c r="G176" s="231"/>
    </row>
    <row r="177" spans="2:7" ht="25.5" hidden="1" customHeight="1" thickBot="1">
      <c r="B177" s="70" t="s">
        <v>19</v>
      </c>
      <c r="C177" s="232" t="s">
        <v>109</v>
      </c>
      <c r="D177" s="233"/>
      <c r="E177" s="233"/>
      <c r="F177" s="233"/>
      <c r="G177" s="234"/>
    </row>
    <row r="178" spans="2:7" hidden="1"/>
  </sheetData>
  <mergeCells count="241">
    <mergeCell ref="B173:B174"/>
    <mergeCell ref="E173:G173"/>
    <mergeCell ref="E174:G174"/>
    <mergeCell ref="C175:G175"/>
    <mergeCell ref="C176:G176"/>
    <mergeCell ref="C177:G177"/>
    <mergeCell ref="B162:B163"/>
    <mergeCell ref="E162:G162"/>
    <mergeCell ref="E163:G163"/>
    <mergeCell ref="C164:G164"/>
    <mergeCell ref="C165:G165"/>
    <mergeCell ref="C166:G166"/>
    <mergeCell ref="C168:G168"/>
    <mergeCell ref="B169:B172"/>
    <mergeCell ref="C169:C170"/>
    <mergeCell ref="D169:D170"/>
    <mergeCell ref="C171:C172"/>
    <mergeCell ref="D171:D172"/>
    <mergeCell ref="E171:E172"/>
    <mergeCell ref="F171:F172"/>
    <mergeCell ref="G171:G172"/>
    <mergeCell ref="B151:B152"/>
    <mergeCell ref="E151:G151"/>
    <mergeCell ref="E152:G152"/>
    <mergeCell ref="C153:G153"/>
    <mergeCell ref="C154:G154"/>
    <mergeCell ref="C155:G155"/>
    <mergeCell ref="C157:G157"/>
    <mergeCell ref="B158:B161"/>
    <mergeCell ref="C158:C159"/>
    <mergeCell ref="D158:D159"/>
    <mergeCell ref="C160:C161"/>
    <mergeCell ref="D160:D161"/>
    <mergeCell ref="E160:E161"/>
    <mergeCell ref="F160:F161"/>
    <mergeCell ref="G160:G161"/>
    <mergeCell ref="B140:B141"/>
    <mergeCell ref="E140:G140"/>
    <mergeCell ref="E141:G141"/>
    <mergeCell ref="C142:G142"/>
    <mergeCell ref="C143:G143"/>
    <mergeCell ref="C144:G144"/>
    <mergeCell ref="C146:G146"/>
    <mergeCell ref="B147:B150"/>
    <mergeCell ref="C147:C148"/>
    <mergeCell ref="D147:D148"/>
    <mergeCell ref="C149:C150"/>
    <mergeCell ref="D149:D150"/>
    <mergeCell ref="E149:E150"/>
    <mergeCell ref="F149:F150"/>
    <mergeCell ref="G149:G150"/>
    <mergeCell ref="C12:G12"/>
    <mergeCell ref="C135:G135"/>
    <mergeCell ref="B136:B139"/>
    <mergeCell ref="C136:C137"/>
    <mergeCell ref="D136:D137"/>
    <mergeCell ref="C138:C139"/>
    <mergeCell ref="D138:D139"/>
    <mergeCell ref="E138:E139"/>
    <mergeCell ref="F138:F139"/>
    <mergeCell ref="G138:G139"/>
    <mergeCell ref="C67:G67"/>
    <mergeCell ref="C58:G58"/>
    <mergeCell ref="B59:B62"/>
    <mergeCell ref="C59:C60"/>
    <mergeCell ref="D59:D60"/>
    <mergeCell ref="C61:C62"/>
    <mergeCell ref="D61:D62"/>
    <mergeCell ref="E61:E62"/>
    <mergeCell ref="F61:F62"/>
    <mergeCell ref="G61:G62"/>
    <mergeCell ref="B63:B64"/>
    <mergeCell ref="E63:G63"/>
    <mergeCell ref="E64:G64"/>
    <mergeCell ref="C65:G65"/>
    <mergeCell ref="C66:G66"/>
    <mergeCell ref="B19:B20"/>
    <mergeCell ref="C21:G21"/>
    <mergeCell ref="C22:G22"/>
    <mergeCell ref="C23:G23"/>
    <mergeCell ref="E19:G19"/>
    <mergeCell ref="E20:G20"/>
    <mergeCell ref="B30:B31"/>
    <mergeCell ref="E30:G30"/>
    <mergeCell ref="E31:G31"/>
    <mergeCell ref="C32:G32"/>
    <mergeCell ref="C33:G33"/>
    <mergeCell ref="C25:G25"/>
    <mergeCell ref="B26:B29"/>
    <mergeCell ref="C26:C27"/>
    <mergeCell ref="D26:D27"/>
    <mergeCell ref="C28:C29"/>
    <mergeCell ref="D28:D29"/>
    <mergeCell ref="E28:E29"/>
    <mergeCell ref="F28:F29"/>
    <mergeCell ref="G28:G29"/>
    <mergeCell ref="C45:G45"/>
    <mergeCell ref="B41:B42"/>
    <mergeCell ref="E41:G41"/>
    <mergeCell ref="B1:G1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E42:G42"/>
    <mergeCell ref="C43:G43"/>
    <mergeCell ref="C44:G44"/>
    <mergeCell ref="C34:G34"/>
    <mergeCell ref="C36:G36"/>
    <mergeCell ref="B37:B40"/>
    <mergeCell ref="C37:C38"/>
    <mergeCell ref="D37:D38"/>
    <mergeCell ref="C39:C40"/>
    <mergeCell ref="D39:D40"/>
    <mergeCell ref="E39:E40"/>
    <mergeCell ref="F39:F40"/>
    <mergeCell ref="G39:G40"/>
    <mergeCell ref="C56:G56"/>
    <mergeCell ref="C47:G47"/>
    <mergeCell ref="B48:B51"/>
    <mergeCell ref="C48:C49"/>
    <mergeCell ref="D48:D49"/>
    <mergeCell ref="C50:C51"/>
    <mergeCell ref="D50:D51"/>
    <mergeCell ref="E50:E51"/>
    <mergeCell ref="F50:F51"/>
    <mergeCell ref="G50:G51"/>
    <mergeCell ref="B52:B53"/>
    <mergeCell ref="E52:G52"/>
    <mergeCell ref="E53:G53"/>
    <mergeCell ref="C54:G54"/>
    <mergeCell ref="C55:G55"/>
    <mergeCell ref="B74:B75"/>
    <mergeCell ref="E74:G74"/>
    <mergeCell ref="E75:G75"/>
    <mergeCell ref="C76:G76"/>
    <mergeCell ref="C77:G77"/>
    <mergeCell ref="C69:G69"/>
    <mergeCell ref="B70:B73"/>
    <mergeCell ref="C70:C71"/>
    <mergeCell ref="D70:D71"/>
    <mergeCell ref="C72:C73"/>
    <mergeCell ref="D72:D73"/>
    <mergeCell ref="E72:E73"/>
    <mergeCell ref="F72:F73"/>
    <mergeCell ref="G72:G73"/>
    <mergeCell ref="B85:B86"/>
    <mergeCell ref="E85:G85"/>
    <mergeCell ref="E86:G86"/>
    <mergeCell ref="C87:G87"/>
    <mergeCell ref="C88:G88"/>
    <mergeCell ref="C78:G78"/>
    <mergeCell ref="C80:G80"/>
    <mergeCell ref="B81:B84"/>
    <mergeCell ref="C81:C82"/>
    <mergeCell ref="D81:D82"/>
    <mergeCell ref="C83:C84"/>
    <mergeCell ref="D83:D84"/>
    <mergeCell ref="E83:E84"/>
    <mergeCell ref="F83:F84"/>
    <mergeCell ref="G83:G84"/>
    <mergeCell ref="B96:B97"/>
    <mergeCell ref="E96:G96"/>
    <mergeCell ref="E97:G97"/>
    <mergeCell ref="C98:G98"/>
    <mergeCell ref="C99:G99"/>
    <mergeCell ref="C89:G89"/>
    <mergeCell ref="C91:G91"/>
    <mergeCell ref="B92:B95"/>
    <mergeCell ref="C92:C93"/>
    <mergeCell ref="D92:D93"/>
    <mergeCell ref="C94:C95"/>
    <mergeCell ref="D94:D95"/>
    <mergeCell ref="E94:E95"/>
    <mergeCell ref="F94:F95"/>
    <mergeCell ref="G94:G95"/>
    <mergeCell ref="B107:B108"/>
    <mergeCell ref="E107:G107"/>
    <mergeCell ref="E108:G108"/>
    <mergeCell ref="C109:G109"/>
    <mergeCell ref="C110:G110"/>
    <mergeCell ref="C100:G100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118:B119"/>
    <mergeCell ref="E118:G118"/>
    <mergeCell ref="E119:G119"/>
    <mergeCell ref="C120:G120"/>
    <mergeCell ref="C121:G121"/>
    <mergeCell ref="C111:G111"/>
    <mergeCell ref="C113:G113"/>
    <mergeCell ref="B114:B117"/>
    <mergeCell ref="C114:C115"/>
    <mergeCell ref="D114:D115"/>
    <mergeCell ref="C116:C117"/>
    <mergeCell ref="D116:D117"/>
    <mergeCell ref="E116:E117"/>
    <mergeCell ref="F116:F117"/>
    <mergeCell ref="G116:G117"/>
    <mergeCell ref="C133:G133"/>
    <mergeCell ref="B129:B130"/>
    <mergeCell ref="E129:G129"/>
    <mergeCell ref="E130:G130"/>
    <mergeCell ref="C131:G131"/>
    <mergeCell ref="C132:G132"/>
    <mergeCell ref="C122:G122"/>
    <mergeCell ref="C124:G124"/>
    <mergeCell ref="B125:B128"/>
    <mergeCell ref="C125:C126"/>
    <mergeCell ref="D125:D126"/>
    <mergeCell ref="C127:C128"/>
    <mergeCell ref="D127:D128"/>
    <mergeCell ref="E127:E128"/>
    <mergeCell ref="F127:F128"/>
    <mergeCell ref="G127:G128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공사발주계획</vt:lpstr>
      <vt:lpstr>용역발주계획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2025-03-11T00:11:08Z</cp:lastPrinted>
  <dcterms:created xsi:type="dcterms:W3CDTF">2014-01-20T06:24:27Z</dcterms:created>
  <dcterms:modified xsi:type="dcterms:W3CDTF">2025-11-24T05:25:52Z</dcterms:modified>
</cp:coreProperties>
</file>