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9년\"/>
    </mc:Choice>
  </mc:AlternateContent>
  <bookViews>
    <workbookView xWindow="0" yWindow="0" windowWidth="15675" windowHeight="11910"/>
  </bookViews>
  <sheets>
    <sheet name="물품발주계획" sheetId="21" r:id="rId1"/>
    <sheet name="용역 발주계획" sheetId="22" r:id="rId2"/>
    <sheet name="공사 발주계획" sheetId="25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51" i="24" l="1"/>
  <c r="F42" i="24"/>
  <c r="H14" i="6" l="1"/>
  <c r="F33" i="24"/>
  <c r="F24" i="24"/>
  <c r="F15" i="24"/>
  <c r="H15" i="6" l="1"/>
  <c r="H17" i="6"/>
  <c r="H16" i="6"/>
  <c r="F13" i="6" l="1"/>
  <c r="F12" i="6"/>
  <c r="F10" i="6"/>
  <c r="F9" i="6"/>
  <c r="F8" i="6"/>
  <c r="F7" i="6"/>
  <c r="F6" i="6"/>
  <c r="F4" i="6"/>
  <c r="C12" i="23" l="1"/>
  <c r="C5" i="23"/>
  <c r="C40" i="23"/>
  <c r="C26" i="23"/>
  <c r="C33" i="23"/>
  <c r="H10" i="6" l="1"/>
  <c r="H11" i="6"/>
  <c r="H12" i="6"/>
  <c r="H13" i="6"/>
  <c r="H4" i="6"/>
  <c r="H5" i="6"/>
  <c r="H6" i="6"/>
  <c r="H7" i="6"/>
  <c r="H8" i="6"/>
  <c r="F6" i="24" l="1"/>
  <c r="C19" i="23" l="1"/>
  <c r="H9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<sst xmlns="http://schemas.openxmlformats.org/spreadsheetml/2006/main" count="529" uniqueCount="269">
  <si>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</si>
  <si>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</si>
  <si>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</si>
  <si>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</si>
  <si>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</si>
  <si>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</si>
  <si>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</si>
  <si>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</si>
  <si>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</si>
  <si>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</si>
  <si>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검수완료일</t>
    <phoneticPr fontId="4" type="noConversion"/>
  </si>
  <si>
    <t>계약업체명</t>
    <phoneticPr fontId="4" type="noConversion"/>
  </si>
  <si>
    <t>담당자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</si>
  <si>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</si>
  <si>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</si>
  <si>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</si>
  <si>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</si>
  <si>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</si>
  <si>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</si>
  <si>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</si>
  <si>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</si>
  <si>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</si>
  <si>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</si>
  <si>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</si>
  <si>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</si>
  <si>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분당판교청소년수련관</t>
    <phoneticPr fontId="4" type="noConversion"/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</si>
  <si>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</si>
  <si>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</si>
  <si>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</si>
  <si>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</si>
  <si>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안마의자 임차비 지급</t>
    <phoneticPr fontId="4" type="noConversion"/>
  </si>
  <si>
    <t>㈜휴앤미디어</t>
    <phoneticPr fontId="4" type="noConversion"/>
  </si>
  <si>
    <t>공기청정기 위탁관리비</t>
    <phoneticPr fontId="4" type="noConversion"/>
  </si>
  <si>
    <t>LG전자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</si>
  <si>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</si>
  <si>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</si>
  <si>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</si>
  <si>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</si>
  <si>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</si>
  <si>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</si>
  <si>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</si>
  <si>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</si>
  <si>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</si>
  <si>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</si>
  <si>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</si>
  <si>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</si>
  <si>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</si>
  <si>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</si>
  <si>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담당자</t>
    <phoneticPr fontId="4" type="noConversion"/>
  </si>
  <si>
    <t>계약방법</t>
    <phoneticPr fontId="4" type="noConversion"/>
  </si>
  <si>
    <t>코웨이㈜</t>
    <phoneticPr fontId="4" type="noConversion"/>
  </si>
  <si>
    <t>성남소방전기㈜</t>
    <phoneticPr fontId="4" type="noConversion"/>
  </si>
  <si>
    <t>㈜에스원 성남</t>
    <phoneticPr fontId="4" type="noConversion"/>
  </si>
  <si>
    <t>2019년 복합기 유지관리</t>
    <phoneticPr fontId="4" type="noConversion"/>
  </si>
  <si>
    <t>소액수의</t>
    <phoneticPr fontId="4" type="noConversion"/>
  </si>
  <si>
    <t>계약사유</t>
  </si>
  <si>
    <t>계약상대자</t>
  </si>
  <si>
    <t>계약유형</t>
  </si>
  <si>
    <t>준공일자</t>
  </si>
  <si>
    <t>수의 1인견적</t>
    <phoneticPr fontId="4" type="noConversion"/>
  </si>
  <si>
    <t>계약방법</t>
  </si>
  <si>
    <t>계약기간</t>
    <phoneticPr fontId="4" type="noConversion"/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</si>
  <si>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</si>
  <si>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</si>
  <si>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</si>
  <si>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</si>
  <si>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</si>
  <si>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</si>
  <si>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</si>
  <si>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</si>
  <si>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</si>
  <si>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계약현황공개</t>
    <phoneticPr fontId="4" type="noConversion"/>
  </si>
  <si>
    <t>2019년 시설관리용역</t>
    <phoneticPr fontId="4" type="noConversion"/>
  </si>
  <si>
    <t>2019년 셔틀버스 임차용역비</t>
    <phoneticPr fontId="4" type="noConversion"/>
  </si>
  <si>
    <t>계약기간</t>
  </si>
  <si>
    <t>일반</t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</si>
  <si>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</si>
  <si>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</si>
  <si>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</si>
  <si>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</si>
  <si>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</si>
  <si>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</si>
  <si>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</si>
  <si>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</si>
  <si>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</si>
  <si>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</si>
  <si>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</si>
  <si>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</si>
  <si>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</si>
  <si>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</si>
  <si>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</si>
  <si>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</si>
  <si>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</si>
  <si>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수의계약현황</t>
    <phoneticPr fontId="4" type="noConversion"/>
  </si>
  <si>
    <t>2019년 무인경비시스템 위탁관리</t>
    <phoneticPr fontId="4" type="noConversion"/>
  </si>
  <si>
    <t>2019년수련관 승강기 유지보수</t>
    <phoneticPr fontId="4" type="noConversion"/>
  </si>
  <si>
    <t>2019년 소방시설 위탁관리</t>
    <phoneticPr fontId="4" type="noConversion"/>
  </si>
  <si>
    <t>2019년 수영장 승강기 유지보수</t>
    <phoneticPr fontId="4" type="noConversion"/>
  </si>
  <si>
    <t>비고</t>
    <phoneticPr fontId="4" type="noConversion"/>
  </si>
  <si>
    <t>연락처</t>
    <phoneticPr fontId="4" type="noConversion"/>
  </si>
  <si>
    <t>담당자</t>
    <phoneticPr fontId="4" type="noConversion"/>
  </si>
  <si>
    <t>시설명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</si>
  <si>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</si>
  <si>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</si>
  <si>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</si>
  <si>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</si>
  <si>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계약방법</t>
    <phoneticPr fontId="4" type="noConversion"/>
  </si>
  <si>
    <t>공종</t>
    <phoneticPr fontId="4" type="noConversion"/>
  </si>
  <si>
    <t>공사명</t>
    <phoneticPr fontId="4" type="noConversion"/>
  </si>
  <si>
    <t>발주월</t>
    <phoneticPr fontId="4" type="noConversion"/>
  </si>
  <si>
    <t>발주년도</t>
    <phoneticPr fontId="4" type="noConversion"/>
  </si>
  <si>
    <t>분당판교청소년수련관</t>
    <phoneticPr fontId="4" type="noConversion"/>
  </si>
  <si>
    <t>공사 발주계획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</si>
  <si>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</si>
  <si>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</si>
  <si>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</si>
  <si>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</si>
  <si>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</si>
  <si>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</si>
  <si>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</si>
  <si>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</si>
  <si>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</si>
  <si>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</si>
  <si>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</si>
  <si>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</si>
  <si>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</si>
  <si>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</si>
  <si>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</si>
  <si>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</si>
  <si>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</si>
  <si>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</si>
  <si>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</si>
  <si>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</si>
  <si>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</si>
  <si>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</si>
  <si>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</si>
  <si>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</si>
  <si>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</si>
  <si>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</si>
  <si>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</si>
  <si>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</si>
  <si>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</si>
  <si>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</si>
  <si>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</si>
  <si>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</si>
  <si>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</si>
  <si>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</si>
  <si>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</si>
  <si>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</si>
  <si>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</si>
  <si>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</si>
  <si>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</si>
  <si>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</si>
  <si>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</si>
  <si>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</si>
  <si>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㈜에스원 성남</t>
    <phoneticPr fontId="4" type="noConversion"/>
  </si>
  <si>
    <t>2019년 무인경비시스템 위탁관리비지급</t>
    <phoneticPr fontId="4" type="noConversion"/>
  </si>
  <si>
    <t>사회복지법인 미래재단</t>
    <phoneticPr fontId="4" type="noConversion"/>
  </si>
  <si>
    <t>㈜활기찬중부관광</t>
    <phoneticPr fontId="4" type="noConversion"/>
  </si>
  <si>
    <t>사무국</t>
    <phoneticPr fontId="4" type="noConversion"/>
  </si>
  <si>
    <t>사무국</t>
    <phoneticPr fontId="4" type="noConversion"/>
  </si>
  <si>
    <t>수의총액</t>
  </si>
  <si>
    <t>사회복지법인 미래재단</t>
    <phoneticPr fontId="4" type="noConversion"/>
  </si>
  <si>
    <t>일광콘트롤</t>
    <phoneticPr fontId="4" type="noConversion"/>
  </si>
  <si>
    <t>우리들캠프 차량 임차</t>
    <phoneticPr fontId="4" type="noConversion"/>
  </si>
  <si>
    <t>2019.03.25</t>
    <phoneticPr fontId="4" type="noConversion"/>
  </si>
  <si>
    <t>2019.03.29 ~ 03.30</t>
    <phoneticPr fontId="4" type="noConversion"/>
  </si>
  <si>
    <t>2019.03.30</t>
    <phoneticPr fontId="4" type="noConversion"/>
  </si>
  <si>
    <t>㈜서울구경</t>
    <phoneticPr fontId="4" type="noConversion"/>
  </si>
  <si>
    <t>우리들캠프 차량임차</t>
    <phoneticPr fontId="4" type="noConversion"/>
  </si>
  <si>
    <t>㈜서울구경</t>
    <phoneticPr fontId="4" type="noConversion"/>
  </si>
  <si>
    <t>밸브 구동기 구입</t>
    <phoneticPr fontId="4" type="noConversion"/>
  </si>
  <si>
    <t>2019.03.28</t>
    <phoneticPr fontId="4" type="noConversion"/>
  </si>
  <si>
    <t>2019.03.28 ~ 04.05</t>
    <phoneticPr fontId="4" type="noConversion"/>
  </si>
  <si>
    <t>2019.04.05</t>
    <phoneticPr fontId="4" type="noConversion"/>
  </si>
  <si>
    <t>유진콘트롤</t>
    <phoneticPr fontId="4" type="noConversion"/>
  </si>
  <si>
    <t>서울시 송파구 법원로 114, C동</t>
    <phoneticPr fontId="4" type="noConversion"/>
  </si>
  <si>
    <t>2019.03.27</t>
    <phoneticPr fontId="4" type="noConversion"/>
  </si>
  <si>
    <t>플랜에이드</t>
    <phoneticPr fontId="4" type="noConversion"/>
  </si>
  <si>
    <t>경기도 안양시 만안구 안양로148번길 23</t>
    <phoneticPr fontId="4" type="noConversion"/>
  </si>
  <si>
    <t>우리들캠프 운영물품 임차</t>
    <phoneticPr fontId="4" type="noConversion"/>
  </si>
  <si>
    <t>플랜에이드</t>
    <phoneticPr fontId="4" type="noConversion"/>
  </si>
  <si>
    <t>2019.03.30</t>
    <phoneticPr fontId="4" type="noConversion"/>
  </si>
  <si>
    <t>2019 우리들캠프 숙박 및 식사, 시설이용</t>
    <phoneticPr fontId="4" type="noConversion"/>
  </si>
  <si>
    <t>㈜에스씨지스포츠아카데미 팀업캠퍼스지점</t>
    <phoneticPr fontId="4" type="noConversion"/>
  </si>
  <si>
    <t>2019.03.04 ~ 03.14</t>
    <phoneticPr fontId="4" type="noConversion"/>
  </si>
  <si>
    <t>2019.03.14</t>
    <phoneticPr fontId="4" type="noConversion"/>
  </si>
  <si>
    <t>㈜프린트라인</t>
    <phoneticPr fontId="4" type="noConversion"/>
  </si>
  <si>
    <t>경기도 성남시 분당구 성남대로 165</t>
    <phoneticPr fontId="4" type="noConversion"/>
  </si>
  <si>
    <t>2019.03.08</t>
    <phoneticPr fontId="4" type="noConversion"/>
  </si>
  <si>
    <t>2019.03.08 ~ 03.15</t>
    <phoneticPr fontId="4" type="noConversion"/>
  </si>
  <si>
    <t>2019.03.15</t>
    <phoneticPr fontId="4" type="noConversion"/>
  </si>
  <si>
    <t>루시스스테이지</t>
    <phoneticPr fontId="4" type="noConversion"/>
  </si>
  <si>
    <t>루시스스테이지</t>
    <phoneticPr fontId="4" type="noConversion"/>
  </si>
  <si>
    <t>1월, 2월</t>
    <phoneticPr fontId="4" type="noConversion"/>
  </si>
  <si>
    <t>1월, 2월, 3월</t>
    <phoneticPr fontId="4" type="noConversion"/>
  </si>
  <si>
    <t>수영장 수처리 시스템 정비</t>
    <phoneticPr fontId="4" type="noConversion"/>
  </si>
  <si>
    <t>공연장 전동스크린 교체 설치</t>
    <phoneticPr fontId="4" type="noConversion"/>
  </si>
  <si>
    <t>2019년 4~6월(2분기) 프로그램 안내지 제작</t>
    <phoneticPr fontId="4" type="noConversion"/>
  </si>
  <si>
    <t>2019년 4~6월(2분기) 프로그램 안내지 제작</t>
    <phoneticPr fontId="4" type="noConversion"/>
  </si>
  <si>
    <t>㈜프린트라인</t>
    <phoneticPr fontId="4" type="noConversion"/>
  </si>
  <si>
    <t>2019.03.04</t>
    <phoneticPr fontId="4" type="noConversion"/>
  </si>
  <si>
    <t>2019.03.04</t>
    <phoneticPr fontId="4" type="noConversion"/>
  </si>
  <si>
    <t>㈜프린트라인</t>
    <phoneticPr fontId="4" type="noConversion"/>
  </si>
  <si>
    <t>신동일</t>
    <phoneticPr fontId="4" type="noConversion"/>
  </si>
  <si>
    <t>경기도 성남시 분당구 성남대로 165</t>
    <phoneticPr fontId="4" type="noConversion"/>
  </si>
  <si>
    <t>공연장 전동스크린 교체 설치</t>
    <phoneticPr fontId="4" type="noConversion"/>
  </si>
  <si>
    <t>공연장 전동스크린 교체 설치</t>
    <phoneticPr fontId="4" type="noConversion"/>
  </si>
  <si>
    <t>2019.03.08</t>
    <phoneticPr fontId="4" type="noConversion"/>
  </si>
  <si>
    <t>루시스스테이지</t>
    <phoneticPr fontId="4" type="noConversion"/>
  </si>
  <si>
    <t>경기도 성남시 중원구 산성대로382번길 21-1</t>
    <phoneticPr fontId="4" type="noConversion"/>
  </si>
  <si>
    <t>경기도 성남시 중원구 산성대로382번길 21-1</t>
    <phoneticPr fontId="4" type="noConversion"/>
  </si>
  <si>
    <t>최인현</t>
    <phoneticPr fontId="4" type="noConversion"/>
  </si>
  <si>
    <t>㈜서울구경</t>
    <phoneticPr fontId="4" type="noConversion"/>
  </si>
  <si>
    <t>경기도 성남시 분당구 장미로 78</t>
    <phoneticPr fontId="4" type="noConversion"/>
  </si>
  <si>
    <t>경기도 성남시 분당구 장미로 78</t>
    <phoneticPr fontId="4" type="noConversion"/>
  </si>
  <si>
    <t>정길중</t>
    <phoneticPr fontId="4" type="noConversion"/>
  </si>
  <si>
    <t>우리들캠프 운영물품 임차</t>
    <phoneticPr fontId="4" type="noConversion"/>
  </si>
  <si>
    <t>우리들캠프 운영물품 임차</t>
    <phoneticPr fontId="4" type="noConversion"/>
  </si>
  <si>
    <t>2019.03.29 ~ 03.30</t>
    <phoneticPr fontId="4" type="noConversion"/>
  </si>
  <si>
    <t>㈜사회적기업 청정마을</t>
    <phoneticPr fontId="4" type="noConversion"/>
  </si>
  <si>
    <t>2019년 방역소독 위탁 계약</t>
    <phoneticPr fontId="4" type="noConversion"/>
  </si>
  <si>
    <t>1회</t>
    <phoneticPr fontId="4" type="noConversion"/>
  </si>
  <si>
    <t>청소년 자유시장</t>
    <phoneticPr fontId="4" type="noConversion"/>
  </si>
  <si>
    <t>배너 등</t>
    <phoneticPr fontId="4" type="noConversion"/>
  </si>
  <si>
    <t>종</t>
    <phoneticPr fontId="4" type="noConversion"/>
  </si>
  <si>
    <t>정현섭</t>
    <phoneticPr fontId="4" type="noConversion"/>
  </si>
  <si>
    <t>031-729-9635</t>
    <phoneticPr fontId="4" type="noConversion"/>
  </si>
  <si>
    <t>냉동기세관작업</t>
    <phoneticPr fontId="4" type="noConversion"/>
  </si>
  <si>
    <t>수의</t>
    <phoneticPr fontId="4" type="noConversion"/>
  </si>
  <si>
    <t>이종섭</t>
    <phoneticPr fontId="4" type="noConversion"/>
  </si>
  <si>
    <t>조경관리</t>
    <phoneticPr fontId="4" type="noConversion"/>
  </si>
  <si>
    <t>수의</t>
    <phoneticPr fontId="4" type="noConversion"/>
  </si>
  <si>
    <t>이종섭</t>
    <phoneticPr fontId="4" type="noConversion"/>
  </si>
  <si>
    <t>031-729-9614</t>
    <phoneticPr fontId="4" type="noConversion"/>
  </si>
  <si>
    <t>주차장카스토퍼설치및차선도색</t>
    <phoneticPr fontId="4" type="noConversion"/>
  </si>
  <si>
    <t>기타</t>
  </si>
  <si>
    <t>수의</t>
  </si>
  <si>
    <t>학교단위 목공</t>
    <phoneticPr fontId="4" type="noConversion"/>
  </si>
  <si>
    <t>목재</t>
    <phoneticPr fontId="4" type="noConversion"/>
  </si>
  <si>
    <t>원</t>
    <phoneticPr fontId="4" type="noConversion"/>
  </si>
  <si>
    <t>백승찬</t>
    <phoneticPr fontId="4" type="noConversion"/>
  </si>
  <si>
    <t>031-729-9651</t>
    <phoneticPr fontId="4" type="noConversion"/>
  </si>
  <si>
    <t>분당판교청소년수련관</t>
    <phoneticPr fontId="4" type="noConversion"/>
  </si>
  <si>
    <t>물품 발주계획</t>
    <phoneticPr fontId="4" type="noConversion"/>
  </si>
  <si>
    <t>용역 발주계획</t>
    <phoneticPr fontId="4" type="noConversion"/>
  </si>
  <si>
    <t>밸브 구동기 구입</t>
    <phoneticPr fontId="4" type="noConversion"/>
  </si>
  <si>
    <t>2019.03.28 ~ 04.05</t>
    <phoneticPr fontId="4" type="noConversion"/>
  </si>
  <si>
    <t>2019.03.28</t>
    <phoneticPr fontId="4" type="noConversion"/>
  </si>
  <si>
    <t>유진콘트롤</t>
    <phoneticPr fontId="4" type="noConversion"/>
  </si>
  <si>
    <t>서울시 송파구 법원로 114, C동</t>
    <phoneticPr fontId="4" type="noConversion"/>
  </si>
  <si>
    <t>2019 우리들캠프 숙박 및 식사, 시설이용</t>
    <phoneticPr fontId="4" type="noConversion"/>
  </si>
  <si>
    <t>2019 우리들캠프 숙박 및 식사, 시설이용</t>
    <phoneticPr fontId="4" type="noConversion"/>
  </si>
  <si>
    <t>2019.03.28</t>
    <phoneticPr fontId="4" type="noConversion"/>
  </si>
  <si>
    <t>2019.03.29 ~ 03.30</t>
    <phoneticPr fontId="4" type="noConversion"/>
  </si>
  <si>
    <t>2019.03.29 ~ 03.30</t>
    <phoneticPr fontId="4" type="noConversion"/>
  </si>
  <si>
    <t>㈜에스씨지스포츠아카데미 팀업캠퍼스지점</t>
    <phoneticPr fontId="4" type="noConversion"/>
  </si>
  <si>
    <t>㈜에스씨지스포츠아카데미 팀업캠퍼스지점</t>
    <phoneticPr fontId="4" type="noConversion"/>
  </si>
  <si>
    <t>경기도 광주시 곤지암읍 경충대로 729</t>
    <phoneticPr fontId="4" type="noConversion"/>
  </si>
  <si>
    <t>경기도 광주시 곤지암읍 경충대로 729</t>
    <phoneticPr fontId="4" type="noConversion"/>
  </si>
  <si>
    <t>이정숙</t>
    <phoneticPr fontId="4" type="noConversion"/>
  </si>
  <si>
    <t>나기환</t>
    <phoneticPr fontId="4" type="noConversion"/>
  </si>
  <si>
    <t>성남시청소년어울림마당</t>
    <phoneticPr fontId="4" type="noConversion"/>
  </si>
  <si>
    <t>현수막, 배너, 포스터</t>
    <phoneticPr fontId="4" type="noConversion"/>
  </si>
  <si>
    <t>염지윤</t>
    <phoneticPr fontId="4" type="noConversion"/>
  </si>
  <si>
    <t>031-729-9655</t>
    <phoneticPr fontId="4" type="noConversion"/>
  </si>
  <si>
    <t>성남시청소년어울림마당 행사 임차</t>
    <phoneticPr fontId="4" type="noConversion"/>
  </si>
  <si>
    <t>염지윤</t>
    <phoneticPr fontId="4" type="noConversion"/>
  </si>
  <si>
    <t>031-729-9655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</si>
</sst>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</numFmts>
  <fonts count="3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6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177" fontId="9" fillId="0" borderId="2" xfId="0" quotePrefix="1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4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179" fontId="20" fillId="0" borderId="5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9" fontId="22" fillId="0" borderId="11" xfId="0" applyNumberFormat="1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2" fillId="0" borderId="5" xfId="0" quotePrefix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shrinkToFit="1"/>
    </xf>
    <xf numFmtId="14" fontId="23" fillId="0" borderId="19" xfId="0" applyNumberFormat="1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/>
    </xf>
    <xf numFmtId="3" fontId="20" fillId="0" borderId="1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14" fontId="20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38" fontId="3" fillId="0" borderId="27" xfId="4" applyNumberFormat="1" applyFont="1" applyBorder="1" applyAlignment="1">
      <alignment horizontal="right" vertical="center"/>
    </xf>
    <xf numFmtId="38" fontId="3" fillId="0" borderId="27" xfId="4" applyNumberFormat="1" applyFont="1" applyBorder="1">
      <alignment vertical="center"/>
    </xf>
    <xf numFmtId="0" fontId="3" fillId="0" borderId="27" xfId="0" applyFont="1" applyFill="1" applyBorder="1" applyAlignment="1">
      <alignment horizontal="center" vertical="center"/>
    </xf>
    <xf numFmtId="0" fontId="29" fillId="0" borderId="27" xfId="0" quotePrefix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vertical="center" wrapText="1" shrinkToFit="1"/>
    </xf>
    <xf numFmtId="0" fontId="31" fillId="0" borderId="2" xfId="0" quotePrefix="1" applyNumberFormat="1" applyFont="1" applyFill="1" applyBorder="1" applyAlignment="1" applyProtection="1">
      <alignment horizontal="center" vertical="center" shrinkToFit="1"/>
    </xf>
    <xf numFmtId="180" fontId="31" fillId="0" borderId="2" xfId="0" applyNumberFormat="1" applyFont="1" applyFill="1" applyBorder="1" applyAlignment="1" applyProtection="1">
      <alignment horizontal="center" vertical="center" shrinkToFit="1"/>
    </xf>
    <xf numFmtId="4" fontId="31" fillId="0" borderId="2" xfId="0" applyNumberFormat="1" applyFont="1" applyFill="1" applyBorder="1" applyAlignment="1" applyProtection="1">
      <alignment horizontal="center" vertical="center" shrinkToFit="1"/>
    </xf>
    <xf numFmtId="0" fontId="31" fillId="0" borderId="2" xfId="0" applyFont="1" applyBorder="1" applyAlignment="1" applyProtection="1">
      <alignment horizontal="center" vertical="center" shrinkToFit="1"/>
    </xf>
    <xf numFmtId="0" fontId="32" fillId="0" borderId="2" xfId="0" applyFont="1" applyBorder="1" applyAlignment="1" applyProtection="1">
      <alignment horizontal="center" vertical="center" shrinkToFit="1"/>
    </xf>
    <xf numFmtId="0" fontId="33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33" fillId="0" borderId="2" xfId="0" applyFont="1" applyBorder="1" applyAlignment="1" applyProtection="1">
      <alignment horizontal="center" vertical="center"/>
    </xf>
    <xf numFmtId="177" fontId="33" fillId="0" borderId="2" xfId="0" applyNumberFormat="1" applyFont="1" applyBorder="1" applyAlignment="1" applyProtection="1">
      <alignment horizontal="center" vertical="center"/>
    </xf>
    <xf numFmtId="0" fontId="34" fillId="0" borderId="2" xfId="0" applyFont="1" applyBorder="1" applyAlignment="1" applyProtection="1">
      <alignment horizontal="center" vertical="center"/>
    </xf>
    <xf numFmtId="181" fontId="34" fillId="0" borderId="2" xfId="0" applyNumberFormat="1" applyFont="1" applyBorder="1" applyAlignment="1" applyProtection="1">
      <alignment horizontal="center" vertical="center" wrapText="1"/>
    </xf>
    <xf numFmtId="177" fontId="35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right" vertical="center"/>
    </xf>
    <xf numFmtId="0" fontId="22" fillId="2" borderId="21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10" fillId="0" borderId="0" xfId="1" applyFont="1" applyBorder="1" applyAlignment="1">
      <alignment horizontal="center" vertical="center"/>
    </xf>
    <xf numFmtId="41" fontId="11" fillId="3" borderId="2" xfId="1" applyFont="1" applyFill="1" applyBorder="1" applyAlignment="1">
      <alignment horizontal="center" vertical="center" wrapText="1"/>
    </xf>
    <xf numFmtId="41" fontId="0" fillId="0" borderId="0" xfId="1" applyFont="1" applyAlignment="1"/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 shrinkToFit="1"/>
    </xf>
    <xf numFmtId="0" fontId="27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left" vertical="center" shrinkToFit="1"/>
    </xf>
    <xf numFmtId="0" fontId="22" fillId="0" borderId="1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7" fillId="2" borderId="20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8" xfId="0" quotePrefix="1" applyFont="1" applyBorder="1" applyAlignment="1">
      <alignment horizontal="justify" vertical="center" wrapText="1"/>
    </xf>
    <xf numFmtId="0" fontId="22" fillId="0" borderId="7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33" xfId="0" applyNumberFormat="1" applyFont="1" applyFill="1" applyBorder="1" applyAlignment="1" applyProtection="1">
      <alignment horizontal="center" vertical="center"/>
    </xf>
    <xf numFmtId="49" fontId="8" fillId="2" borderId="32" xfId="0" applyNumberFormat="1" applyFont="1" applyFill="1" applyBorder="1" applyAlignment="1" applyProtection="1">
      <alignment horizontal="center" vertical="center"/>
    </xf>
    <xf numFmtId="0" fontId="8" fillId="2" borderId="33" xfId="0" applyNumberFormat="1" applyFont="1" applyFill="1" applyBorder="1" applyAlignment="1" applyProtection="1">
      <alignment horizontal="center" vertical="center"/>
    </xf>
    <xf numFmtId="0" fontId="8" fillId="2" borderId="32" xfId="0" applyNumberFormat="1" applyFont="1" applyFill="1" applyBorder="1" applyAlignment="1" applyProtection="1">
      <alignment horizontal="center" vertical="center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abSelected="1" zoomScale="85" zoomScaleNormal="85" workbookViewId="0">
      <selection activeCell="D15" sqref="D15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38" customWidth="1"/>
    <col min="4" max="4" width="10.88671875" style="38" customWidth="1"/>
    <col min="5" max="7" width="12.44140625" style="38" customWidth="1"/>
    <col min="8" max="8" width="10.44140625" style="15" customWidth="1"/>
    <col min="9" max="9" width="17.6640625" style="38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8"/>
  </cols>
  <sheetData>
    <row r="1" spans="1:12" ht="25.5" x14ac:dyDescent="0.15">
      <c r="A1" s="137" t="s">
        <v>244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25.5" x14ac:dyDescent="0.15">
      <c r="A2" s="138" t="s">
        <v>34</v>
      </c>
      <c r="B2" s="138"/>
      <c r="C2" s="138"/>
      <c r="D2" s="59"/>
      <c r="E2" s="59"/>
      <c r="F2" s="59"/>
      <c r="G2" s="59"/>
      <c r="H2" s="13"/>
      <c r="I2" s="59"/>
      <c r="J2" s="59"/>
      <c r="K2" s="59"/>
      <c r="L2" s="59"/>
    </row>
    <row r="3" spans="1:12" ht="24.75" customHeight="1" x14ac:dyDescent="0.15">
      <c r="A3" s="10" t="s">
        <v>35</v>
      </c>
      <c r="B3" s="10" t="s">
        <v>36</v>
      </c>
      <c r="C3" s="10" t="s">
        <v>37</v>
      </c>
      <c r="D3" s="10" t="s">
        <v>49</v>
      </c>
      <c r="E3" s="10" t="s">
        <v>39</v>
      </c>
      <c r="F3" s="10" t="s">
        <v>40</v>
      </c>
      <c r="G3" s="10" t="s">
        <v>41</v>
      </c>
      <c r="H3" s="14" t="s">
        <v>42</v>
      </c>
      <c r="I3" s="11" t="s">
        <v>43</v>
      </c>
      <c r="J3" s="11" t="s">
        <v>12</v>
      </c>
      <c r="K3" s="11" t="s">
        <v>44</v>
      </c>
      <c r="L3" s="11" t="s">
        <v>45</v>
      </c>
    </row>
    <row r="4" spans="1:12" ht="24.75" customHeight="1" x14ac:dyDescent="0.15">
      <c r="A4" s="39">
        <v>2019</v>
      </c>
      <c r="B4" s="39">
        <v>4</v>
      </c>
      <c r="C4" s="39" t="s">
        <v>223</v>
      </c>
      <c r="D4" s="39" t="s">
        <v>161</v>
      </c>
      <c r="E4" s="40" t="s">
        <v>224</v>
      </c>
      <c r="F4" s="17">
        <v>4</v>
      </c>
      <c r="G4" s="16" t="s">
        <v>225</v>
      </c>
      <c r="H4" s="43">
        <v>1200</v>
      </c>
      <c r="I4" s="41" t="s">
        <v>23</v>
      </c>
      <c r="J4" s="41" t="s">
        <v>226</v>
      </c>
      <c r="K4" s="41" t="s">
        <v>227</v>
      </c>
      <c r="L4" s="12"/>
    </row>
    <row r="5" spans="1:12" ht="24.75" customHeight="1" x14ac:dyDescent="0.15">
      <c r="A5" s="39">
        <v>2019</v>
      </c>
      <c r="B5" s="39">
        <v>4</v>
      </c>
      <c r="C5" s="39" t="s">
        <v>238</v>
      </c>
      <c r="D5" s="39" t="s">
        <v>161</v>
      </c>
      <c r="E5" s="40" t="s">
        <v>239</v>
      </c>
      <c r="F5" s="17">
        <v>173</v>
      </c>
      <c r="G5" s="16" t="s">
        <v>240</v>
      </c>
      <c r="H5" s="43">
        <v>2873</v>
      </c>
      <c r="I5" s="41" t="s">
        <v>22</v>
      </c>
      <c r="J5" s="41" t="s">
        <v>241</v>
      </c>
      <c r="K5" s="41" t="s">
        <v>242</v>
      </c>
      <c r="L5" s="12"/>
    </row>
    <row r="6" spans="1:12" ht="24.75" customHeight="1" x14ac:dyDescent="0.15">
      <c r="A6" s="39">
        <v>2019</v>
      </c>
      <c r="B6" s="39">
        <v>4</v>
      </c>
      <c r="C6" s="39" t="s">
        <v>262</v>
      </c>
      <c r="D6" s="39" t="s">
        <v>161</v>
      </c>
      <c r="E6" s="40" t="s">
        <v>263</v>
      </c>
      <c r="F6" s="17"/>
      <c r="G6" s="16" t="s">
        <v>225</v>
      </c>
      <c r="H6" s="43">
        <v>2400</v>
      </c>
      <c r="I6" s="41" t="s">
        <v>22</v>
      </c>
      <c r="J6" s="41" t="s">
        <v>264</v>
      </c>
      <c r="K6" s="41" t="s">
        <v>265</v>
      </c>
      <c r="L6" s="12"/>
    </row>
  </sheetData>
  <autoFilter ref="A3:L3">
    <sortState ref="A4:L3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:D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8"/>
  </cols>
  <sheetData>
    <row r="1" spans="1:9" ht="25.5" x14ac:dyDescent="0.15">
      <c r="A1" s="139" t="s">
        <v>154</v>
      </c>
      <c r="B1" s="139"/>
      <c r="C1" s="139"/>
      <c r="D1" s="139"/>
      <c r="E1" s="139"/>
      <c r="F1" s="139"/>
      <c r="G1" s="139"/>
      <c r="H1" s="139"/>
      <c r="I1" s="139"/>
    </row>
    <row r="2" spans="1:9" ht="25.5" x14ac:dyDescent="0.15">
      <c r="A2" s="140" t="s">
        <v>24</v>
      </c>
      <c r="B2" s="140"/>
      <c r="C2" s="69"/>
      <c r="D2" s="69"/>
      <c r="E2" s="69"/>
      <c r="F2" s="69"/>
      <c r="G2" s="69"/>
      <c r="H2" s="69"/>
      <c r="I2" s="124" t="s">
        <v>153</v>
      </c>
    </row>
    <row r="3" spans="1:9" ht="26.25" customHeight="1" x14ac:dyDescent="0.15">
      <c r="A3" s="174" t="s">
        <v>152</v>
      </c>
      <c r="B3" s="172" t="s">
        <v>151</v>
      </c>
      <c r="C3" s="172" t="s">
        <v>150</v>
      </c>
      <c r="D3" s="172" t="s">
        <v>149</v>
      </c>
      <c r="E3" s="170" t="s">
        <v>148</v>
      </c>
      <c r="F3" s="171"/>
      <c r="G3" s="170" t="s">
        <v>147</v>
      </c>
      <c r="H3" s="171"/>
      <c r="I3" s="172" t="s">
        <v>146</v>
      </c>
    </row>
    <row r="4" spans="1:9" ht="28.5" customHeight="1" x14ac:dyDescent="0.15">
      <c r="A4" s="175"/>
      <c r="B4" s="173"/>
      <c r="C4" s="173"/>
      <c r="D4" s="173"/>
      <c r="E4" s="123" t="s">
        <v>145</v>
      </c>
      <c r="F4" s="123" t="s">
        <v>144</v>
      </c>
      <c r="G4" s="123" t="s">
        <v>145</v>
      </c>
      <c r="H4" s="123" t="s">
        <v>144</v>
      </c>
      <c r="I4" s="173"/>
    </row>
    <row r="5" spans="1:9" ht="28.5" customHeight="1" x14ac:dyDescent="0.15">
      <c r="A5" s="4"/>
      <c r="B5" s="114" t="s">
        <v>143</v>
      </c>
      <c r="C5" s="8"/>
      <c r="D5" s="8"/>
      <c r="E5" s="8"/>
      <c r="F5" s="8"/>
      <c r="G5" s="8"/>
      <c r="H5" s="8"/>
      <c r="I5" s="122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C9" sqref="C9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127" customWidth="1"/>
    <col min="4" max="4" width="10.88671875" style="38" customWidth="1"/>
    <col min="5" max="5" width="12.44140625" style="130" customWidth="1"/>
    <col min="6" max="6" width="16.77734375" style="38" customWidth="1"/>
    <col min="7" max="9" width="12.44140625" style="38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8"/>
  </cols>
  <sheetData>
    <row r="1" spans="1:12" ht="25.5" x14ac:dyDescent="0.15">
      <c r="A1" s="137" t="s">
        <v>245</v>
      </c>
      <c r="B1" s="137"/>
      <c r="C1" s="137"/>
      <c r="D1" s="137"/>
      <c r="E1" s="137"/>
      <c r="F1" s="137"/>
      <c r="G1" s="137"/>
      <c r="H1" s="137"/>
      <c r="I1" s="137"/>
    </row>
    <row r="2" spans="1:12" ht="25.5" x14ac:dyDescent="0.15">
      <c r="A2" s="138" t="s">
        <v>34</v>
      </c>
      <c r="B2" s="138"/>
      <c r="C2" s="138"/>
      <c r="D2" s="59"/>
      <c r="E2" s="128"/>
      <c r="F2" s="59"/>
      <c r="G2" s="59"/>
      <c r="H2" s="59"/>
      <c r="I2" s="59"/>
    </row>
    <row r="3" spans="1:12" ht="24" x14ac:dyDescent="0.15">
      <c r="A3" s="18" t="s">
        <v>35</v>
      </c>
      <c r="B3" s="19" t="s">
        <v>36</v>
      </c>
      <c r="C3" s="18" t="s">
        <v>46</v>
      </c>
      <c r="D3" s="18" t="s">
        <v>38</v>
      </c>
      <c r="E3" s="129" t="s">
        <v>47</v>
      </c>
      <c r="F3" s="18" t="s">
        <v>43</v>
      </c>
      <c r="G3" s="18" t="s">
        <v>48</v>
      </c>
      <c r="H3" s="18" t="s">
        <v>44</v>
      </c>
      <c r="I3" s="18" t="s">
        <v>45</v>
      </c>
      <c r="J3" s="60"/>
      <c r="K3" s="61"/>
      <c r="L3" s="60"/>
    </row>
    <row r="4" spans="1:12" ht="24.95" customHeight="1" x14ac:dyDescent="0.15">
      <c r="A4" s="42">
        <v>2019</v>
      </c>
      <c r="B4" s="42">
        <v>4</v>
      </c>
      <c r="C4" s="42" t="s">
        <v>228</v>
      </c>
      <c r="D4" s="42" t="s">
        <v>229</v>
      </c>
      <c r="E4" s="53">
        <v>4580</v>
      </c>
      <c r="F4" s="42" t="s">
        <v>243</v>
      </c>
      <c r="G4" s="42" t="s">
        <v>230</v>
      </c>
      <c r="H4" s="42" t="s">
        <v>234</v>
      </c>
      <c r="I4" s="12"/>
    </row>
    <row r="5" spans="1:12" ht="24.95" customHeight="1" x14ac:dyDescent="0.15">
      <c r="A5" s="42">
        <v>2019</v>
      </c>
      <c r="B5" s="42">
        <v>4</v>
      </c>
      <c r="C5" s="42" t="s">
        <v>231</v>
      </c>
      <c r="D5" s="42" t="s">
        <v>232</v>
      </c>
      <c r="E5" s="53">
        <v>5000</v>
      </c>
      <c r="F5" s="42" t="s">
        <v>243</v>
      </c>
      <c r="G5" s="42" t="s">
        <v>233</v>
      </c>
      <c r="H5" s="42" t="s">
        <v>234</v>
      </c>
      <c r="I5" s="12"/>
    </row>
    <row r="6" spans="1:12" ht="24.95" customHeight="1" x14ac:dyDescent="0.15">
      <c r="A6" s="42">
        <v>2019</v>
      </c>
      <c r="B6" s="42">
        <v>4</v>
      </c>
      <c r="C6" s="42" t="s">
        <v>266</v>
      </c>
      <c r="D6" s="42" t="s">
        <v>229</v>
      </c>
      <c r="E6" s="53">
        <v>6000</v>
      </c>
      <c r="F6" s="42" t="s">
        <v>243</v>
      </c>
      <c r="G6" s="42" t="s">
        <v>267</v>
      </c>
      <c r="H6" s="42" t="s">
        <v>268</v>
      </c>
      <c r="I6" s="12"/>
    </row>
  </sheetData>
  <autoFilter ref="A3:I3"/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I23" sqref="I23"/>
    </sheetView>
  </sheetViews>
  <sheetFormatPr defaultRowHeight="13.5" x14ac:dyDescent="0.15"/>
  <cols>
    <col min="1" max="1" width="8.6640625" style="38" customWidth="1"/>
    <col min="2" max="2" width="8.77734375" style="38" customWidth="1"/>
    <col min="3" max="3" width="29.21875" style="38" customWidth="1"/>
    <col min="4" max="4" width="10.88671875" style="38" customWidth="1"/>
    <col min="5" max="9" width="12.44140625" style="38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38"/>
  </cols>
  <sheetData>
    <row r="1" spans="1:13" ht="25.5" x14ac:dyDescent="0.15">
      <c r="A1" s="137" t="s">
        <v>112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ht="26.25" thickBot="1" x14ac:dyDescent="0.2">
      <c r="A2" s="138" t="s">
        <v>111</v>
      </c>
      <c r="B2" s="138"/>
      <c r="C2" s="138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27" customHeight="1" thickBot="1" x14ac:dyDescent="0.2">
      <c r="A3" s="106" t="s">
        <v>110</v>
      </c>
      <c r="B3" s="105" t="s">
        <v>109</v>
      </c>
      <c r="C3" s="104" t="s">
        <v>108</v>
      </c>
      <c r="D3" s="104" t="s">
        <v>107</v>
      </c>
      <c r="E3" s="104" t="s">
        <v>106</v>
      </c>
      <c r="F3" s="105" t="s">
        <v>105</v>
      </c>
      <c r="G3" s="105" t="s">
        <v>104</v>
      </c>
      <c r="H3" s="105" t="s">
        <v>103</v>
      </c>
      <c r="I3" s="105" t="s">
        <v>102</v>
      </c>
      <c r="J3" s="104" t="s">
        <v>101</v>
      </c>
      <c r="K3" s="104" t="s">
        <v>100</v>
      </c>
      <c r="L3" s="104" t="s">
        <v>99</v>
      </c>
      <c r="M3" s="103" t="s">
        <v>98</v>
      </c>
    </row>
    <row r="4" spans="1:13" ht="27" customHeight="1" thickTop="1" thickBot="1" x14ac:dyDescent="0.2">
      <c r="A4" s="102">
        <v>2019</v>
      </c>
      <c r="B4" s="97">
        <v>4</v>
      </c>
      <c r="C4" s="101" t="s">
        <v>235</v>
      </c>
      <c r="D4" s="100" t="s">
        <v>236</v>
      </c>
      <c r="E4" s="97" t="s">
        <v>237</v>
      </c>
      <c r="F4" s="99">
        <v>3960</v>
      </c>
      <c r="G4" s="98"/>
      <c r="H4" s="98"/>
      <c r="I4" s="98">
        <v>3960</v>
      </c>
      <c r="J4" s="136"/>
      <c r="K4" s="97" t="s">
        <v>230</v>
      </c>
      <c r="L4" s="97" t="s">
        <v>234</v>
      </c>
      <c r="M4" s="96"/>
    </row>
  </sheetData>
  <mergeCells count="2">
    <mergeCell ref="A1:M1"/>
    <mergeCell ref="A2:C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2" sqref="A2:B2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8"/>
  </cols>
  <sheetData>
    <row r="1" spans="1:11" ht="25.5" x14ac:dyDescent="0.15">
      <c r="A1" s="139" t="s">
        <v>127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25.5" x14ac:dyDescent="0.15">
      <c r="A2" s="140" t="s">
        <v>126</v>
      </c>
      <c r="B2" s="140"/>
      <c r="C2" s="69"/>
      <c r="D2" s="69"/>
      <c r="E2" s="69"/>
      <c r="F2" s="87"/>
      <c r="G2" s="87"/>
      <c r="H2" s="87"/>
      <c r="I2" s="87"/>
      <c r="J2" s="141" t="s">
        <v>125</v>
      </c>
      <c r="K2" s="141"/>
    </row>
    <row r="3" spans="1:11" ht="22.5" customHeight="1" x14ac:dyDescent="0.15">
      <c r="A3" s="116" t="s">
        <v>124</v>
      </c>
      <c r="B3" s="2" t="s">
        <v>123</v>
      </c>
      <c r="C3" s="2" t="s">
        <v>122</v>
      </c>
      <c r="D3" s="2" t="s">
        <v>121</v>
      </c>
      <c r="E3" s="2" t="s">
        <v>120</v>
      </c>
      <c r="F3" s="2" t="s">
        <v>119</v>
      </c>
      <c r="G3" s="2" t="s">
        <v>118</v>
      </c>
      <c r="H3" s="2" t="s">
        <v>117</v>
      </c>
      <c r="I3" s="2" t="s">
        <v>116</v>
      </c>
      <c r="J3" s="2" t="s">
        <v>115</v>
      </c>
      <c r="K3" s="2" t="s">
        <v>114</v>
      </c>
    </row>
    <row r="4" spans="1:11" ht="42" customHeight="1" x14ac:dyDescent="0.15">
      <c r="A4" s="115"/>
      <c r="B4" s="114" t="s">
        <v>113</v>
      </c>
      <c r="C4" s="113"/>
      <c r="D4" s="112"/>
      <c r="E4" s="111"/>
      <c r="F4" s="110"/>
      <c r="G4" s="109"/>
      <c r="H4" s="108"/>
      <c r="I4" s="108"/>
      <c r="J4" s="108"/>
      <c r="K4" s="107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8"/>
  </cols>
  <sheetData>
    <row r="1" spans="1:11" ht="25.5" x14ac:dyDescent="0.15">
      <c r="A1" s="139" t="s">
        <v>142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25.5" x14ac:dyDescent="0.15">
      <c r="A2" s="140" t="s">
        <v>141</v>
      </c>
      <c r="B2" s="140"/>
      <c r="C2" s="69"/>
      <c r="D2" s="69"/>
      <c r="E2" s="69"/>
      <c r="F2" s="87"/>
      <c r="G2" s="87"/>
      <c r="H2" s="87"/>
      <c r="I2" s="87"/>
      <c r="J2" s="141" t="s">
        <v>140</v>
      </c>
      <c r="K2" s="141"/>
    </row>
    <row r="3" spans="1:11" ht="22.5" customHeight="1" x14ac:dyDescent="0.15">
      <c r="A3" s="116" t="s">
        <v>139</v>
      </c>
      <c r="B3" s="2" t="s">
        <v>138</v>
      </c>
      <c r="C3" s="2" t="s">
        <v>137</v>
      </c>
      <c r="D3" s="2" t="s">
        <v>136</v>
      </c>
      <c r="E3" s="2" t="s">
        <v>135</v>
      </c>
      <c r="F3" s="2" t="s">
        <v>134</v>
      </c>
      <c r="G3" s="2" t="s">
        <v>133</v>
      </c>
      <c r="H3" s="2" t="s">
        <v>132</v>
      </c>
      <c r="I3" s="2" t="s">
        <v>131</v>
      </c>
      <c r="J3" s="2" t="s">
        <v>130</v>
      </c>
      <c r="K3" s="2" t="s">
        <v>129</v>
      </c>
    </row>
    <row r="4" spans="1:11" ht="47.25" customHeight="1" x14ac:dyDescent="0.15">
      <c r="A4" s="115"/>
      <c r="B4" s="114" t="s">
        <v>128</v>
      </c>
      <c r="C4" s="113"/>
      <c r="D4" s="121"/>
      <c r="E4" s="120"/>
      <c r="F4" s="120"/>
      <c r="G4" s="119"/>
      <c r="H4" s="119"/>
      <c r="I4" s="113"/>
      <c r="J4" s="118"/>
      <c r="K4" s="117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16" sqref="B16"/>
    </sheetView>
  </sheetViews>
  <sheetFormatPr defaultRowHeight="13.5" x14ac:dyDescent="0.15"/>
  <cols>
    <col min="1" max="1" width="24.44140625" style="32" customWidth="1"/>
    <col min="2" max="2" width="20.109375" style="1" customWidth="1"/>
    <col min="3" max="3" width="9.5546875" style="24" customWidth="1"/>
    <col min="4" max="4" width="8.88671875" style="29" customWidth="1"/>
    <col min="5" max="5" width="9.21875" style="29" customWidth="1"/>
    <col min="6" max="8" width="9.6640625" style="29" customWidth="1"/>
    <col min="9" max="9" width="9.6640625" style="1" customWidth="1"/>
  </cols>
  <sheetData>
    <row r="1" spans="1:9" ht="25.5" x14ac:dyDescent="0.15">
      <c r="A1" s="139" t="s">
        <v>3</v>
      </c>
      <c r="B1" s="139"/>
      <c r="C1" s="139"/>
      <c r="D1" s="139"/>
      <c r="E1" s="139"/>
      <c r="F1" s="139"/>
      <c r="G1" s="139"/>
      <c r="H1" s="139"/>
      <c r="I1" s="139"/>
    </row>
    <row r="2" spans="1:9" ht="25.5" x14ac:dyDescent="0.15">
      <c r="A2" s="30" t="s">
        <v>23</v>
      </c>
      <c r="B2" s="3"/>
      <c r="C2" s="21"/>
      <c r="D2" s="25"/>
      <c r="E2" s="25"/>
      <c r="F2" s="26"/>
      <c r="G2" s="26"/>
      <c r="H2" s="142" t="s">
        <v>0</v>
      </c>
      <c r="I2" s="142"/>
    </row>
    <row r="3" spans="1:9" ht="29.25" customHeight="1" x14ac:dyDescent="0.15">
      <c r="A3" s="31" t="s">
        <v>2</v>
      </c>
      <c r="B3" s="2" t="s">
        <v>11</v>
      </c>
      <c r="C3" s="22" t="s">
        <v>4</v>
      </c>
      <c r="D3" s="27" t="s">
        <v>5</v>
      </c>
      <c r="E3" s="27" t="s">
        <v>6</v>
      </c>
      <c r="F3" s="27" t="s">
        <v>7</v>
      </c>
      <c r="G3" s="28" t="s">
        <v>13</v>
      </c>
      <c r="H3" s="27" t="s">
        <v>10</v>
      </c>
      <c r="I3" s="2" t="s">
        <v>8</v>
      </c>
    </row>
    <row r="4" spans="1:9" ht="29.25" customHeight="1" x14ac:dyDescent="0.15">
      <c r="A4" s="71" t="s">
        <v>72</v>
      </c>
      <c r="B4" s="20" t="s">
        <v>162</v>
      </c>
      <c r="C4" s="23">
        <v>702206540</v>
      </c>
      <c r="D4" s="94">
        <v>43462</v>
      </c>
      <c r="E4" s="36">
        <v>43466</v>
      </c>
      <c r="F4" s="36">
        <v>43830</v>
      </c>
      <c r="G4" s="36">
        <v>43555</v>
      </c>
      <c r="H4" s="36">
        <v>43555</v>
      </c>
      <c r="I4" s="34"/>
    </row>
    <row r="5" spans="1:9" s="38" customFormat="1" ht="29.25" customHeight="1" x14ac:dyDescent="0.15">
      <c r="A5" s="71" t="s">
        <v>73</v>
      </c>
      <c r="B5" s="20" t="s">
        <v>158</v>
      </c>
      <c r="C5" s="23">
        <v>115626750</v>
      </c>
      <c r="D5" s="94">
        <v>43465</v>
      </c>
      <c r="E5" s="36">
        <v>43466</v>
      </c>
      <c r="F5" s="36">
        <v>43830</v>
      </c>
      <c r="G5" s="36">
        <v>43555</v>
      </c>
      <c r="H5" s="36">
        <v>43555</v>
      </c>
      <c r="I5" s="34"/>
    </row>
    <row r="6" spans="1:9" ht="29.25" customHeight="1" x14ac:dyDescent="0.15">
      <c r="A6" s="63" t="s">
        <v>97</v>
      </c>
      <c r="B6" s="20" t="s">
        <v>26</v>
      </c>
      <c r="C6" s="23">
        <v>2112000</v>
      </c>
      <c r="D6" s="95">
        <v>43461</v>
      </c>
      <c r="E6" s="36">
        <v>43466</v>
      </c>
      <c r="F6" s="36">
        <v>43830</v>
      </c>
      <c r="G6" s="36">
        <v>43555</v>
      </c>
      <c r="H6" s="36">
        <v>43555</v>
      </c>
      <c r="I6" s="34"/>
    </row>
    <row r="7" spans="1:9" ht="29.25" customHeight="1" x14ac:dyDescent="0.15">
      <c r="A7" s="58" t="s">
        <v>95</v>
      </c>
      <c r="B7" s="37" t="s">
        <v>27</v>
      </c>
      <c r="C7" s="35">
        <v>2376000</v>
      </c>
      <c r="D7" s="95">
        <v>43461</v>
      </c>
      <c r="E7" s="36">
        <v>43466</v>
      </c>
      <c r="F7" s="36">
        <v>43830</v>
      </c>
      <c r="G7" s="36">
        <v>43555</v>
      </c>
      <c r="H7" s="36">
        <v>43555</v>
      </c>
      <c r="I7" s="34"/>
    </row>
    <row r="8" spans="1:9" s="38" customFormat="1" ht="29.25" customHeight="1" x14ac:dyDescent="0.15">
      <c r="A8" s="58" t="s">
        <v>96</v>
      </c>
      <c r="B8" s="20" t="s">
        <v>51</v>
      </c>
      <c r="C8" s="23">
        <v>2520000</v>
      </c>
      <c r="D8" s="95">
        <v>43461</v>
      </c>
      <c r="E8" s="36">
        <v>43466</v>
      </c>
      <c r="F8" s="36">
        <v>43830</v>
      </c>
      <c r="G8" s="36">
        <v>43555</v>
      </c>
      <c r="H8" s="36">
        <v>43555</v>
      </c>
      <c r="I8" s="34"/>
    </row>
    <row r="9" spans="1:9" s="38" customFormat="1" ht="29.25" customHeight="1" x14ac:dyDescent="0.15">
      <c r="A9" s="63" t="s">
        <v>94</v>
      </c>
      <c r="B9" s="37" t="s">
        <v>52</v>
      </c>
      <c r="C9" s="35">
        <v>6600000</v>
      </c>
      <c r="D9" s="95">
        <v>43466</v>
      </c>
      <c r="E9" s="36">
        <v>43466</v>
      </c>
      <c r="F9" s="36">
        <v>43830</v>
      </c>
      <c r="G9" s="36">
        <v>43555</v>
      </c>
      <c r="H9" s="36">
        <v>43555</v>
      </c>
      <c r="I9" s="34"/>
    </row>
    <row r="10" spans="1:9" s="38" customFormat="1" ht="29.25" customHeight="1" x14ac:dyDescent="0.15">
      <c r="A10" s="63" t="s">
        <v>53</v>
      </c>
      <c r="B10" s="8" t="s">
        <v>28</v>
      </c>
      <c r="C10" s="35">
        <v>3240000</v>
      </c>
      <c r="D10" s="95">
        <v>43448</v>
      </c>
      <c r="E10" s="36">
        <v>43466</v>
      </c>
      <c r="F10" s="36">
        <v>43830</v>
      </c>
      <c r="G10" s="36">
        <v>43555</v>
      </c>
      <c r="H10" s="36">
        <v>43555</v>
      </c>
      <c r="I10" s="70"/>
    </row>
    <row r="11" spans="1:9" ht="29.25" customHeight="1" x14ac:dyDescent="0.15">
      <c r="A11" s="58" t="s">
        <v>29</v>
      </c>
      <c r="B11" s="37" t="s">
        <v>50</v>
      </c>
      <c r="C11" s="35">
        <v>11411160</v>
      </c>
      <c r="D11" s="36">
        <v>43462</v>
      </c>
      <c r="E11" s="36">
        <v>43466</v>
      </c>
      <c r="F11" s="36">
        <v>43830</v>
      </c>
      <c r="G11" s="36">
        <v>43555</v>
      </c>
      <c r="H11" s="36">
        <v>43555</v>
      </c>
      <c r="I11" s="9"/>
    </row>
    <row r="12" spans="1:9" s="38" customFormat="1" ht="29.25" customHeight="1" x14ac:dyDescent="0.15">
      <c r="A12" s="58" t="s">
        <v>32</v>
      </c>
      <c r="B12" s="37" t="s">
        <v>33</v>
      </c>
      <c r="C12" s="35">
        <v>765600</v>
      </c>
      <c r="D12" s="36">
        <v>43465</v>
      </c>
      <c r="E12" s="36">
        <v>43466</v>
      </c>
      <c r="F12" s="36">
        <v>43830</v>
      </c>
      <c r="G12" s="36">
        <v>43555</v>
      </c>
      <c r="H12" s="36">
        <v>43555</v>
      </c>
      <c r="I12" s="9"/>
    </row>
    <row r="13" spans="1:9" s="38" customFormat="1" ht="29.25" customHeight="1" x14ac:dyDescent="0.15">
      <c r="A13" s="58" t="s">
        <v>30</v>
      </c>
      <c r="B13" s="37" t="s">
        <v>31</v>
      </c>
      <c r="C13" s="35">
        <v>897600</v>
      </c>
      <c r="D13" s="36">
        <v>43465</v>
      </c>
      <c r="E13" s="36">
        <v>43466</v>
      </c>
      <c r="F13" s="36">
        <v>43830</v>
      </c>
      <c r="G13" s="36">
        <v>43555</v>
      </c>
      <c r="H13" s="36">
        <v>43555</v>
      </c>
      <c r="I13" s="9"/>
    </row>
    <row r="14" spans="1:9" s="38" customFormat="1" ht="29.25" customHeight="1" x14ac:dyDescent="0.15">
      <c r="A14" s="58" t="s">
        <v>221</v>
      </c>
      <c r="B14" s="37" t="s">
        <v>220</v>
      </c>
      <c r="C14" s="35">
        <v>2542000</v>
      </c>
      <c r="D14" s="36">
        <v>43481</v>
      </c>
      <c r="E14" s="36">
        <v>43497</v>
      </c>
      <c r="F14" s="36">
        <v>43830</v>
      </c>
      <c r="G14" s="36">
        <v>43525</v>
      </c>
      <c r="H14" s="36">
        <v>43528</v>
      </c>
      <c r="I14" s="9"/>
    </row>
    <row r="15" spans="1:9" s="38" customFormat="1" ht="29.25" customHeight="1" x14ac:dyDescent="0.15">
      <c r="A15" s="58" t="s">
        <v>196</v>
      </c>
      <c r="B15" s="37" t="s">
        <v>163</v>
      </c>
      <c r="C15" s="35">
        <v>7220000</v>
      </c>
      <c r="D15" s="36">
        <v>43514</v>
      </c>
      <c r="E15" s="36">
        <v>43515</v>
      </c>
      <c r="F15" s="36">
        <v>43532</v>
      </c>
      <c r="G15" s="36">
        <v>43532</v>
      </c>
      <c r="H15" s="36">
        <v>43535</v>
      </c>
      <c r="I15" s="9"/>
    </row>
    <row r="16" spans="1:9" s="38" customFormat="1" ht="29.25" customHeight="1" x14ac:dyDescent="0.15">
      <c r="A16" s="58" t="s">
        <v>197</v>
      </c>
      <c r="B16" s="37" t="s">
        <v>193</v>
      </c>
      <c r="C16" s="35">
        <v>3000000</v>
      </c>
      <c r="D16" s="36">
        <v>43532</v>
      </c>
      <c r="E16" s="36">
        <v>43532</v>
      </c>
      <c r="F16" s="36">
        <v>43539</v>
      </c>
      <c r="G16" s="36">
        <v>43539</v>
      </c>
      <c r="H16" s="36">
        <v>43539</v>
      </c>
      <c r="I16" s="9"/>
    </row>
    <row r="17" spans="1:9" s="38" customFormat="1" ht="29.25" customHeight="1" x14ac:dyDescent="0.15">
      <c r="A17" s="58" t="s">
        <v>169</v>
      </c>
      <c r="B17" s="37" t="s">
        <v>170</v>
      </c>
      <c r="C17" s="35">
        <v>700000</v>
      </c>
      <c r="D17" s="36">
        <v>43549</v>
      </c>
      <c r="E17" s="36">
        <v>43553</v>
      </c>
      <c r="F17" s="36">
        <v>43554</v>
      </c>
      <c r="G17" s="36">
        <v>43554</v>
      </c>
      <c r="H17" s="36">
        <v>43554</v>
      </c>
      <c r="I17" s="9"/>
    </row>
    <row r="18" spans="1:9" s="38" customFormat="1" ht="29.25" customHeight="1" x14ac:dyDescent="0.15">
      <c r="A18" s="58" t="s">
        <v>180</v>
      </c>
      <c r="B18" s="37" t="s">
        <v>181</v>
      </c>
      <c r="C18" s="35">
        <v>600000</v>
      </c>
      <c r="D18" s="36">
        <v>43551</v>
      </c>
      <c r="E18" s="36">
        <v>43553</v>
      </c>
      <c r="F18" s="36">
        <v>43553</v>
      </c>
      <c r="G18" s="36">
        <v>43553</v>
      </c>
      <c r="H18" s="36">
        <v>43553</v>
      </c>
      <c r="I18" s="9"/>
    </row>
    <row r="19" spans="1:9" s="38" customFormat="1" ht="29.25" customHeight="1" x14ac:dyDescent="0.15">
      <c r="A19" s="58" t="s">
        <v>183</v>
      </c>
      <c r="B19" s="133" t="s">
        <v>184</v>
      </c>
      <c r="C19" s="35">
        <v>2326000</v>
      </c>
      <c r="D19" s="36">
        <v>43552</v>
      </c>
      <c r="E19" s="36">
        <v>43553</v>
      </c>
      <c r="F19" s="36">
        <v>43554</v>
      </c>
      <c r="G19" s="36">
        <v>43554</v>
      </c>
      <c r="H19" s="36">
        <v>43554</v>
      </c>
      <c r="I19" s="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14" sqref="I14"/>
    </sheetView>
  </sheetViews>
  <sheetFormatPr defaultRowHeight="13.5" x14ac:dyDescent="0.15"/>
  <cols>
    <col min="1" max="1" width="15.109375" style="52" bestFit="1" customWidth="1"/>
    <col min="2" max="2" width="28.77734375" style="54" customWidth="1"/>
    <col min="3" max="3" width="13.33203125" style="52" customWidth="1"/>
    <col min="4" max="4" width="11.5546875" style="57" bestFit="1" customWidth="1"/>
    <col min="5" max="6" width="9.5546875" style="51" customWidth="1"/>
    <col min="7" max="7" width="10.33203125" style="51" customWidth="1"/>
    <col min="8" max="8" width="12" style="51" customWidth="1"/>
    <col min="9" max="9" width="16.109375" style="5" customWidth="1"/>
    <col min="10" max="10" width="11.5546875" style="44" bestFit="1" customWidth="1"/>
    <col min="11" max="16384" width="8.88671875" style="44"/>
  </cols>
  <sheetData>
    <row r="1" spans="1:9" ht="25.5" x14ac:dyDescent="0.15">
      <c r="A1" s="143" t="s">
        <v>9</v>
      </c>
      <c r="B1" s="143"/>
      <c r="C1" s="143"/>
      <c r="D1" s="143"/>
      <c r="E1" s="143"/>
      <c r="F1" s="143"/>
      <c r="G1" s="143"/>
      <c r="H1" s="143"/>
      <c r="I1" s="143"/>
    </row>
    <row r="2" spans="1:9" ht="25.5" x14ac:dyDescent="0.15">
      <c r="A2" s="144" t="s">
        <v>24</v>
      </c>
      <c r="B2" s="144"/>
      <c r="C2" s="45"/>
      <c r="D2" s="50"/>
      <c r="E2" s="50"/>
      <c r="F2" s="50"/>
      <c r="G2" s="50"/>
      <c r="H2" s="50"/>
      <c r="I2" s="46" t="s">
        <v>19</v>
      </c>
    </row>
    <row r="3" spans="1:9" ht="26.25" customHeight="1" x14ac:dyDescent="0.15">
      <c r="A3" s="47" t="s">
        <v>1</v>
      </c>
      <c r="B3" s="56" t="s">
        <v>2</v>
      </c>
      <c r="C3" s="48" t="s">
        <v>14</v>
      </c>
      <c r="D3" s="49" t="s">
        <v>15</v>
      </c>
      <c r="E3" s="49" t="s">
        <v>20</v>
      </c>
      <c r="F3" s="49" t="s">
        <v>16</v>
      </c>
      <c r="G3" s="49" t="s">
        <v>17</v>
      </c>
      <c r="H3" s="49" t="s">
        <v>18</v>
      </c>
      <c r="I3" s="48" t="s">
        <v>21</v>
      </c>
    </row>
    <row r="4" spans="1:9" ht="30" customHeight="1" x14ac:dyDescent="0.15">
      <c r="A4" s="4" t="s">
        <v>159</v>
      </c>
      <c r="B4" s="71" t="s">
        <v>72</v>
      </c>
      <c r="C4" s="20" t="s">
        <v>157</v>
      </c>
      <c r="D4" s="23">
        <v>702206540</v>
      </c>
      <c r="E4" s="23"/>
      <c r="F4" s="23">
        <f>59189660+60347510</f>
        <v>119537170</v>
      </c>
      <c r="G4" s="23"/>
      <c r="H4" s="23">
        <f t="shared" ref="H4:H8" si="0">SUM(E4:G4)</f>
        <v>119537170</v>
      </c>
      <c r="I4" s="4" t="s">
        <v>194</v>
      </c>
    </row>
    <row r="5" spans="1:9" ht="30" customHeight="1" x14ac:dyDescent="0.15">
      <c r="A5" s="4" t="s">
        <v>160</v>
      </c>
      <c r="B5" s="71" t="s">
        <v>73</v>
      </c>
      <c r="C5" s="20" t="s">
        <v>158</v>
      </c>
      <c r="D5" s="23">
        <v>115626750</v>
      </c>
      <c r="E5" s="23"/>
      <c r="F5" s="23">
        <v>19494000</v>
      </c>
      <c r="G5" s="23"/>
      <c r="H5" s="23">
        <f t="shared" si="0"/>
        <v>19494000</v>
      </c>
      <c r="I5" s="4" t="s">
        <v>194</v>
      </c>
    </row>
    <row r="6" spans="1:9" ht="30" customHeight="1" x14ac:dyDescent="0.15">
      <c r="A6" s="4" t="s">
        <v>25</v>
      </c>
      <c r="B6" s="63" t="s">
        <v>97</v>
      </c>
      <c r="C6" s="20" t="s">
        <v>26</v>
      </c>
      <c r="D6" s="23">
        <v>2112000</v>
      </c>
      <c r="E6" s="23"/>
      <c r="F6" s="23">
        <f>176000*2</f>
        <v>352000</v>
      </c>
      <c r="G6" s="23"/>
      <c r="H6" s="23">
        <f t="shared" si="0"/>
        <v>352000</v>
      </c>
      <c r="I6" s="4" t="s">
        <v>194</v>
      </c>
    </row>
    <row r="7" spans="1:9" ht="30" customHeight="1" x14ac:dyDescent="0.15">
      <c r="A7" s="4" t="s">
        <v>25</v>
      </c>
      <c r="B7" s="58" t="s">
        <v>95</v>
      </c>
      <c r="C7" s="37" t="s">
        <v>27</v>
      </c>
      <c r="D7" s="35">
        <v>2376000</v>
      </c>
      <c r="E7" s="23"/>
      <c r="F7" s="23">
        <f>198000*2</f>
        <v>396000</v>
      </c>
      <c r="G7" s="23"/>
      <c r="H7" s="23">
        <f t="shared" si="0"/>
        <v>396000</v>
      </c>
      <c r="I7" s="4" t="s">
        <v>194</v>
      </c>
    </row>
    <row r="8" spans="1:9" ht="30" customHeight="1" x14ac:dyDescent="0.15">
      <c r="A8" s="4" t="s">
        <v>25</v>
      </c>
      <c r="B8" s="58" t="s">
        <v>96</v>
      </c>
      <c r="C8" s="20" t="s">
        <v>51</v>
      </c>
      <c r="D8" s="23">
        <v>2520000</v>
      </c>
      <c r="E8" s="23"/>
      <c r="F8" s="23">
        <f>210000*2</f>
        <v>420000</v>
      </c>
      <c r="G8" s="23"/>
      <c r="H8" s="23">
        <f t="shared" si="0"/>
        <v>420000</v>
      </c>
      <c r="I8" s="4" t="s">
        <v>194</v>
      </c>
    </row>
    <row r="9" spans="1:9" ht="30" customHeight="1" x14ac:dyDescent="0.15">
      <c r="A9" s="4" t="s">
        <v>25</v>
      </c>
      <c r="B9" s="55" t="s">
        <v>156</v>
      </c>
      <c r="C9" s="20" t="s">
        <v>155</v>
      </c>
      <c r="D9" s="35">
        <v>6600000</v>
      </c>
      <c r="E9" s="23"/>
      <c r="F9" s="23">
        <f>550000*3</f>
        <v>1650000</v>
      </c>
      <c r="G9" s="23"/>
      <c r="H9" s="23">
        <f>SUM(E9:G9)</f>
        <v>1650000</v>
      </c>
      <c r="I9" s="33" t="s">
        <v>195</v>
      </c>
    </row>
    <row r="10" spans="1:9" ht="30" customHeight="1" x14ac:dyDescent="0.15">
      <c r="A10" s="4" t="s">
        <v>25</v>
      </c>
      <c r="B10" s="63" t="s">
        <v>53</v>
      </c>
      <c r="C10" s="8" t="s">
        <v>28</v>
      </c>
      <c r="D10" s="35">
        <v>3240000</v>
      </c>
      <c r="E10" s="23"/>
      <c r="F10" s="23">
        <f>270000*2</f>
        <v>540000</v>
      </c>
      <c r="G10" s="23"/>
      <c r="H10" s="23">
        <f t="shared" ref="H10:H15" si="1">SUM(E10:G10)</f>
        <v>540000</v>
      </c>
      <c r="I10" s="4" t="s">
        <v>194</v>
      </c>
    </row>
    <row r="11" spans="1:9" ht="30" customHeight="1" x14ac:dyDescent="0.15">
      <c r="A11" s="4" t="s">
        <v>25</v>
      </c>
      <c r="B11" s="58" t="s">
        <v>29</v>
      </c>
      <c r="C11" s="37" t="s">
        <v>50</v>
      </c>
      <c r="D11" s="35">
        <v>11411160</v>
      </c>
      <c r="E11" s="23"/>
      <c r="F11" s="23">
        <v>950930</v>
      </c>
      <c r="G11" s="23"/>
      <c r="H11" s="23">
        <f t="shared" si="1"/>
        <v>950930</v>
      </c>
      <c r="I11" s="4" t="s">
        <v>194</v>
      </c>
    </row>
    <row r="12" spans="1:9" ht="30" customHeight="1" x14ac:dyDescent="0.15">
      <c r="A12" s="4" t="s">
        <v>25</v>
      </c>
      <c r="B12" s="58" t="s">
        <v>32</v>
      </c>
      <c r="C12" s="37" t="s">
        <v>33</v>
      </c>
      <c r="D12" s="35">
        <v>765600</v>
      </c>
      <c r="E12" s="23"/>
      <c r="F12" s="23">
        <f>63800*2</f>
        <v>127600</v>
      </c>
      <c r="G12" s="23"/>
      <c r="H12" s="23">
        <f t="shared" si="1"/>
        <v>127600</v>
      </c>
      <c r="I12" s="4" t="s">
        <v>194</v>
      </c>
    </row>
    <row r="13" spans="1:9" ht="30" customHeight="1" x14ac:dyDescent="0.15">
      <c r="A13" s="4" t="s">
        <v>25</v>
      </c>
      <c r="B13" s="58" t="s">
        <v>30</v>
      </c>
      <c r="C13" s="37" t="s">
        <v>31</v>
      </c>
      <c r="D13" s="35">
        <v>897600</v>
      </c>
      <c r="E13" s="23"/>
      <c r="F13" s="23">
        <f>74800*2</f>
        <v>149600</v>
      </c>
      <c r="G13" s="23"/>
      <c r="H13" s="23">
        <f t="shared" si="1"/>
        <v>149600</v>
      </c>
      <c r="I13" s="4" t="s">
        <v>194</v>
      </c>
    </row>
    <row r="14" spans="1:9" ht="30" customHeight="1" x14ac:dyDescent="0.15">
      <c r="A14" s="4" t="s">
        <v>25</v>
      </c>
      <c r="B14" s="58" t="s">
        <v>221</v>
      </c>
      <c r="C14" s="37" t="s">
        <v>220</v>
      </c>
      <c r="D14" s="35">
        <v>2542000</v>
      </c>
      <c r="E14" s="23"/>
      <c r="F14" s="23">
        <v>158000</v>
      </c>
      <c r="G14" s="23"/>
      <c r="H14" s="23">
        <f t="shared" si="1"/>
        <v>158000</v>
      </c>
      <c r="I14" s="4" t="s">
        <v>222</v>
      </c>
    </row>
    <row r="15" spans="1:9" ht="30" customHeight="1" x14ac:dyDescent="0.15">
      <c r="A15" s="4" t="s">
        <v>25</v>
      </c>
      <c r="B15" s="58" t="s">
        <v>199</v>
      </c>
      <c r="C15" s="37" t="s">
        <v>200</v>
      </c>
      <c r="D15" s="35">
        <v>1376000</v>
      </c>
      <c r="E15" s="23"/>
      <c r="F15" s="23"/>
      <c r="G15" s="23">
        <v>1376000</v>
      </c>
      <c r="H15" s="23">
        <f t="shared" si="1"/>
        <v>1376000</v>
      </c>
      <c r="I15" s="4"/>
    </row>
    <row r="16" spans="1:9" ht="30" customHeight="1" x14ac:dyDescent="0.15">
      <c r="A16" s="4" t="s">
        <v>25</v>
      </c>
      <c r="B16" s="58" t="s">
        <v>196</v>
      </c>
      <c r="C16" s="37" t="s">
        <v>163</v>
      </c>
      <c r="D16" s="35">
        <v>7220000</v>
      </c>
      <c r="E16" s="23"/>
      <c r="F16" s="23"/>
      <c r="G16" s="23">
        <v>7220000</v>
      </c>
      <c r="H16" s="23">
        <f t="shared" ref="H16" si="2">SUM(E16:G16)</f>
        <v>7220000</v>
      </c>
      <c r="I16" s="4"/>
    </row>
    <row r="17" spans="1:9" ht="30" customHeight="1" x14ac:dyDescent="0.15">
      <c r="A17" s="4" t="s">
        <v>25</v>
      </c>
      <c r="B17" s="58" t="s">
        <v>197</v>
      </c>
      <c r="C17" s="37" t="s">
        <v>193</v>
      </c>
      <c r="D17" s="35">
        <v>3000000</v>
      </c>
      <c r="E17" s="23"/>
      <c r="F17" s="23"/>
      <c r="G17" s="23">
        <v>3000000</v>
      </c>
      <c r="H17" s="23">
        <f t="shared" ref="H17" si="3">SUM(E17:G17)</f>
        <v>3000000</v>
      </c>
      <c r="I17" s="4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5" workbookViewId="0">
      <selection activeCell="D30" sqref="D30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8"/>
  </cols>
  <sheetData>
    <row r="1" spans="1:5" ht="39" customHeight="1" x14ac:dyDescent="0.15">
      <c r="A1" s="139" t="s">
        <v>71</v>
      </c>
      <c r="B1" s="139"/>
      <c r="C1" s="139"/>
      <c r="D1" s="139"/>
      <c r="E1" s="139"/>
    </row>
    <row r="2" spans="1:5" ht="26.25" thickBot="1" x14ac:dyDescent="0.2">
      <c r="A2" s="3" t="s">
        <v>70</v>
      </c>
      <c r="B2" s="3"/>
      <c r="C2" s="69"/>
      <c r="D2" s="69"/>
      <c r="E2" s="62" t="s">
        <v>69</v>
      </c>
    </row>
    <row r="3" spans="1:5" ht="21" customHeight="1" thickTop="1" x14ac:dyDescent="0.15">
      <c r="A3" s="145" t="s">
        <v>68</v>
      </c>
      <c r="B3" s="68" t="s">
        <v>67</v>
      </c>
      <c r="C3" s="148" t="s">
        <v>198</v>
      </c>
      <c r="D3" s="149"/>
      <c r="E3" s="150"/>
    </row>
    <row r="4" spans="1:5" ht="21" customHeight="1" x14ac:dyDescent="0.15">
      <c r="A4" s="146"/>
      <c r="B4" s="67" t="s">
        <v>66</v>
      </c>
      <c r="C4" s="74">
        <v>1500000</v>
      </c>
      <c r="D4" s="72" t="s">
        <v>65</v>
      </c>
      <c r="E4" s="76">
        <v>1376000</v>
      </c>
    </row>
    <row r="5" spans="1:5" ht="21" customHeight="1" x14ac:dyDescent="0.15">
      <c r="A5" s="146"/>
      <c r="B5" s="67" t="s">
        <v>64</v>
      </c>
      <c r="C5" s="75">
        <f>E5/C4</f>
        <v>0.91733333333333333</v>
      </c>
      <c r="D5" s="72" t="s">
        <v>63</v>
      </c>
      <c r="E5" s="76">
        <v>1376000</v>
      </c>
    </row>
    <row r="6" spans="1:5" ht="21" customHeight="1" x14ac:dyDescent="0.15">
      <c r="A6" s="146"/>
      <c r="B6" s="67" t="s">
        <v>62</v>
      </c>
      <c r="C6" s="93" t="s">
        <v>201</v>
      </c>
      <c r="D6" s="72" t="s">
        <v>74</v>
      </c>
      <c r="E6" s="77" t="s">
        <v>185</v>
      </c>
    </row>
    <row r="7" spans="1:5" ht="21" customHeight="1" x14ac:dyDescent="0.15">
      <c r="A7" s="146"/>
      <c r="B7" s="67" t="s">
        <v>60</v>
      </c>
      <c r="C7" s="66" t="s">
        <v>59</v>
      </c>
      <c r="D7" s="72" t="s">
        <v>58</v>
      </c>
      <c r="E7" s="77" t="s">
        <v>186</v>
      </c>
    </row>
    <row r="8" spans="1:5" ht="21" customHeight="1" x14ac:dyDescent="0.15">
      <c r="A8" s="146"/>
      <c r="B8" s="67" t="s">
        <v>57</v>
      </c>
      <c r="C8" s="66" t="s">
        <v>75</v>
      </c>
      <c r="D8" s="72" t="s">
        <v>56</v>
      </c>
      <c r="E8" s="77" t="s">
        <v>203</v>
      </c>
    </row>
    <row r="9" spans="1:5" ht="21" customHeight="1" thickBot="1" x14ac:dyDescent="0.2">
      <c r="A9" s="147"/>
      <c r="B9" s="65" t="s">
        <v>55</v>
      </c>
      <c r="C9" s="64" t="s">
        <v>54</v>
      </c>
      <c r="D9" s="73" t="s">
        <v>76</v>
      </c>
      <c r="E9" s="78" t="s">
        <v>188</v>
      </c>
    </row>
    <row r="10" spans="1:5" ht="21" customHeight="1" thickTop="1" x14ac:dyDescent="0.15">
      <c r="A10" s="145" t="s">
        <v>68</v>
      </c>
      <c r="B10" s="68" t="s">
        <v>67</v>
      </c>
      <c r="C10" s="148" t="s">
        <v>206</v>
      </c>
      <c r="D10" s="149"/>
      <c r="E10" s="150"/>
    </row>
    <row r="11" spans="1:5" ht="21" customHeight="1" x14ac:dyDescent="0.15">
      <c r="A11" s="146"/>
      <c r="B11" s="67" t="s">
        <v>66</v>
      </c>
      <c r="C11" s="74">
        <v>3300000</v>
      </c>
      <c r="D11" s="72" t="s">
        <v>65</v>
      </c>
      <c r="E11" s="76">
        <v>3000000</v>
      </c>
    </row>
    <row r="12" spans="1:5" ht="21" customHeight="1" x14ac:dyDescent="0.15">
      <c r="A12" s="146"/>
      <c r="B12" s="67" t="s">
        <v>64</v>
      </c>
      <c r="C12" s="75">
        <f>E12/C11</f>
        <v>0.90909090909090906</v>
      </c>
      <c r="D12" s="72" t="s">
        <v>63</v>
      </c>
      <c r="E12" s="76">
        <v>3000000</v>
      </c>
    </row>
    <row r="13" spans="1:5" ht="21" customHeight="1" x14ac:dyDescent="0.15">
      <c r="A13" s="146"/>
      <c r="B13" s="67" t="s">
        <v>62</v>
      </c>
      <c r="C13" s="93" t="s">
        <v>189</v>
      </c>
      <c r="D13" s="72" t="s">
        <v>74</v>
      </c>
      <c r="E13" s="77" t="s">
        <v>190</v>
      </c>
    </row>
    <row r="14" spans="1:5" ht="21" customHeight="1" x14ac:dyDescent="0.15">
      <c r="A14" s="146"/>
      <c r="B14" s="67" t="s">
        <v>60</v>
      </c>
      <c r="C14" s="66" t="s">
        <v>59</v>
      </c>
      <c r="D14" s="72" t="s">
        <v>58</v>
      </c>
      <c r="E14" s="77" t="s">
        <v>191</v>
      </c>
    </row>
    <row r="15" spans="1:5" ht="21" customHeight="1" x14ac:dyDescent="0.15">
      <c r="A15" s="146"/>
      <c r="B15" s="67" t="s">
        <v>57</v>
      </c>
      <c r="C15" s="66" t="s">
        <v>75</v>
      </c>
      <c r="D15" s="72" t="s">
        <v>56</v>
      </c>
      <c r="E15" s="77" t="s">
        <v>192</v>
      </c>
    </row>
    <row r="16" spans="1:5" ht="21" customHeight="1" thickBot="1" x14ac:dyDescent="0.2">
      <c r="A16" s="147"/>
      <c r="B16" s="65" t="s">
        <v>55</v>
      </c>
      <c r="C16" s="64" t="s">
        <v>54</v>
      </c>
      <c r="D16" s="73" t="s">
        <v>76</v>
      </c>
      <c r="E16" s="78" t="s">
        <v>210</v>
      </c>
    </row>
    <row r="17" spans="1:5" ht="21" customHeight="1" thickTop="1" x14ac:dyDescent="0.15">
      <c r="A17" s="145" t="s">
        <v>68</v>
      </c>
      <c r="B17" s="68" t="s">
        <v>67</v>
      </c>
      <c r="C17" s="148" t="s">
        <v>164</v>
      </c>
      <c r="D17" s="149"/>
      <c r="E17" s="150"/>
    </row>
    <row r="18" spans="1:5" ht="21" customHeight="1" x14ac:dyDescent="0.15">
      <c r="A18" s="146"/>
      <c r="B18" s="67" t="s">
        <v>66</v>
      </c>
      <c r="C18" s="74">
        <v>730000</v>
      </c>
      <c r="D18" s="72" t="s">
        <v>65</v>
      </c>
      <c r="E18" s="76">
        <v>700000</v>
      </c>
    </row>
    <row r="19" spans="1:5" ht="21" customHeight="1" x14ac:dyDescent="0.15">
      <c r="A19" s="146"/>
      <c r="B19" s="67" t="s">
        <v>64</v>
      </c>
      <c r="C19" s="75">
        <f>E19/C18</f>
        <v>0.95890410958904104</v>
      </c>
      <c r="D19" s="72" t="s">
        <v>63</v>
      </c>
      <c r="E19" s="76">
        <v>700000</v>
      </c>
    </row>
    <row r="20" spans="1:5" ht="21" customHeight="1" x14ac:dyDescent="0.15">
      <c r="A20" s="146"/>
      <c r="B20" s="67" t="s">
        <v>62</v>
      </c>
      <c r="C20" s="93" t="s">
        <v>165</v>
      </c>
      <c r="D20" s="72" t="s">
        <v>74</v>
      </c>
      <c r="E20" s="77" t="s">
        <v>166</v>
      </c>
    </row>
    <row r="21" spans="1:5" ht="21" customHeight="1" x14ac:dyDescent="0.15">
      <c r="A21" s="146"/>
      <c r="B21" s="67" t="s">
        <v>60</v>
      </c>
      <c r="C21" s="66" t="s">
        <v>59</v>
      </c>
      <c r="D21" s="72" t="s">
        <v>58</v>
      </c>
      <c r="E21" s="77" t="s">
        <v>167</v>
      </c>
    </row>
    <row r="22" spans="1:5" ht="21" customHeight="1" x14ac:dyDescent="0.15">
      <c r="A22" s="146"/>
      <c r="B22" s="67" t="s">
        <v>57</v>
      </c>
      <c r="C22" s="66" t="s">
        <v>75</v>
      </c>
      <c r="D22" s="72" t="s">
        <v>56</v>
      </c>
      <c r="E22" s="77" t="s">
        <v>168</v>
      </c>
    </row>
    <row r="23" spans="1:5" ht="21" customHeight="1" thickBot="1" x14ac:dyDescent="0.2">
      <c r="A23" s="147"/>
      <c r="B23" s="65" t="s">
        <v>55</v>
      </c>
      <c r="C23" s="64" t="s">
        <v>54</v>
      </c>
      <c r="D23" s="73" t="s">
        <v>76</v>
      </c>
      <c r="E23" s="78" t="s">
        <v>214</v>
      </c>
    </row>
    <row r="24" spans="1:5" ht="21" customHeight="1" thickTop="1" x14ac:dyDescent="0.15">
      <c r="A24" s="145" t="s">
        <v>68</v>
      </c>
      <c r="B24" s="68" t="s">
        <v>67</v>
      </c>
      <c r="C24" s="148" t="s">
        <v>217</v>
      </c>
      <c r="D24" s="149"/>
      <c r="E24" s="150"/>
    </row>
    <row r="25" spans="1:5" ht="21" customHeight="1" x14ac:dyDescent="0.15">
      <c r="A25" s="146"/>
      <c r="B25" s="67" t="s">
        <v>66</v>
      </c>
      <c r="C25" s="74">
        <v>620000</v>
      </c>
      <c r="D25" s="72" t="s">
        <v>65</v>
      </c>
      <c r="E25" s="76">
        <v>600000</v>
      </c>
    </row>
    <row r="26" spans="1:5" ht="21" customHeight="1" x14ac:dyDescent="0.15">
      <c r="A26" s="146"/>
      <c r="B26" s="67" t="s">
        <v>64</v>
      </c>
      <c r="C26" s="75">
        <f>E26/C25</f>
        <v>0.967741935483871</v>
      </c>
      <c r="D26" s="72" t="s">
        <v>63</v>
      </c>
      <c r="E26" s="76">
        <v>600000</v>
      </c>
    </row>
    <row r="27" spans="1:5" ht="21" customHeight="1" x14ac:dyDescent="0.15">
      <c r="A27" s="146"/>
      <c r="B27" s="67" t="s">
        <v>62</v>
      </c>
      <c r="C27" s="93" t="s">
        <v>177</v>
      </c>
      <c r="D27" s="72" t="s">
        <v>74</v>
      </c>
      <c r="E27" s="77" t="s">
        <v>166</v>
      </c>
    </row>
    <row r="28" spans="1:5" ht="21" customHeight="1" x14ac:dyDescent="0.15">
      <c r="A28" s="146"/>
      <c r="B28" s="67" t="s">
        <v>60</v>
      </c>
      <c r="C28" s="66" t="s">
        <v>59</v>
      </c>
      <c r="D28" s="72" t="s">
        <v>58</v>
      </c>
      <c r="E28" s="77" t="s">
        <v>167</v>
      </c>
    </row>
    <row r="29" spans="1:5" ht="21" customHeight="1" x14ac:dyDescent="0.15">
      <c r="A29" s="146"/>
      <c r="B29" s="67" t="s">
        <v>57</v>
      </c>
      <c r="C29" s="66" t="s">
        <v>75</v>
      </c>
      <c r="D29" s="72" t="s">
        <v>56</v>
      </c>
      <c r="E29" s="77" t="s">
        <v>178</v>
      </c>
    </row>
    <row r="30" spans="1:5" ht="21" customHeight="1" thickBot="1" x14ac:dyDescent="0.2">
      <c r="A30" s="147"/>
      <c r="B30" s="65" t="s">
        <v>55</v>
      </c>
      <c r="C30" s="64" t="s">
        <v>54</v>
      </c>
      <c r="D30" s="73" t="s">
        <v>76</v>
      </c>
      <c r="E30" s="78" t="s">
        <v>179</v>
      </c>
    </row>
    <row r="31" spans="1:5" ht="21" customHeight="1" thickTop="1" x14ac:dyDescent="0.15">
      <c r="A31" s="145" t="s">
        <v>68</v>
      </c>
      <c r="B31" s="68" t="s">
        <v>67</v>
      </c>
      <c r="C31" s="148" t="s">
        <v>171</v>
      </c>
      <c r="D31" s="149"/>
      <c r="E31" s="150"/>
    </row>
    <row r="32" spans="1:5" ht="21" customHeight="1" x14ac:dyDescent="0.15">
      <c r="A32" s="146"/>
      <c r="B32" s="67" t="s">
        <v>66</v>
      </c>
      <c r="C32" s="74">
        <v>1070300</v>
      </c>
      <c r="D32" s="72" t="s">
        <v>65</v>
      </c>
      <c r="E32" s="76">
        <v>1000000</v>
      </c>
    </row>
    <row r="33" spans="1:5" ht="21" customHeight="1" x14ac:dyDescent="0.15">
      <c r="A33" s="146"/>
      <c r="B33" s="67" t="s">
        <v>64</v>
      </c>
      <c r="C33" s="75">
        <f>E33/C32</f>
        <v>0.93431748108007096</v>
      </c>
      <c r="D33" s="72" t="s">
        <v>63</v>
      </c>
      <c r="E33" s="76">
        <v>1000000</v>
      </c>
    </row>
    <row r="34" spans="1:5" ht="21" customHeight="1" x14ac:dyDescent="0.15">
      <c r="A34" s="146"/>
      <c r="B34" s="67" t="s">
        <v>62</v>
      </c>
      <c r="C34" s="93" t="s">
        <v>172</v>
      </c>
      <c r="D34" s="72" t="s">
        <v>74</v>
      </c>
      <c r="E34" s="77" t="s">
        <v>173</v>
      </c>
    </row>
    <row r="35" spans="1:5" ht="21" customHeight="1" x14ac:dyDescent="0.15">
      <c r="A35" s="146"/>
      <c r="B35" s="67" t="s">
        <v>60</v>
      </c>
      <c r="C35" s="66" t="s">
        <v>59</v>
      </c>
      <c r="D35" s="72" t="s">
        <v>58</v>
      </c>
      <c r="E35" s="77" t="s">
        <v>174</v>
      </c>
    </row>
    <row r="36" spans="1:5" ht="21" customHeight="1" x14ac:dyDescent="0.15">
      <c r="A36" s="146"/>
      <c r="B36" s="67" t="s">
        <v>57</v>
      </c>
      <c r="C36" s="66" t="s">
        <v>75</v>
      </c>
      <c r="D36" s="72" t="s">
        <v>56</v>
      </c>
      <c r="E36" s="77" t="s">
        <v>175</v>
      </c>
    </row>
    <row r="37" spans="1:5" ht="21" customHeight="1" thickBot="1" x14ac:dyDescent="0.2">
      <c r="A37" s="147"/>
      <c r="B37" s="65" t="s">
        <v>55</v>
      </c>
      <c r="C37" s="64" t="s">
        <v>54</v>
      </c>
      <c r="D37" s="73" t="s">
        <v>76</v>
      </c>
      <c r="E37" s="78" t="s">
        <v>176</v>
      </c>
    </row>
    <row r="38" spans="1:5" ht="21" customHeight="1" thickTop="1" x14ac:dyDescent="0.15">
      <c r="A38" s="145" t="s">
        <v>68</v>
      </c>
      <c r="B38" s="68" t="s">
        <v>67</v>
      </c>
      <c r="C38" s="148" t="s">
        <v>251</v>
      </c>
      <c r="D38" s="149"/>
      <c r="E38" s="150"/>
    </row>
    <row r="39" spans="1:5" ht="21" customHeight="1" x14ac:dyDescent="0.15">
      <c r="A39" s="146"/>
      <c r="B39" s="67" t="s">
        <v>66</v>
      </c>
      <c r="C39" s="74">
        <v>2590000</v>
      </c>
      <c r="D39" s="72" t="s">
        <v>65</v>
      </c>
      <c r="E39" s="76">
        <v>2326000</v>
      </c>
    </row>
    <row r="40" spans="1:5" ht="21" customHeight="1" x14ac:dyDescent="0.15">
      <c r="A40" s="146"/>
      <c r="B40" s="67" t="s">
        <v>64</v>
      </c>
      <c r="C40" s="75">
        <f>E40/C39</f>
        <v>0.8980694980694981</v>
      </c>
      <c r="D40" s="72" t="s">
        <v>63</v>
      </c>
      <c r="E40" s="76">
        <v>2326000</v>
      </c>
    </row>
    <row r="41" spans="1:5" ht="21" customHeight="1" x14ac:dyDescent="0.15">
      <c r="A41" s="146"/>
      <c r="B41" s="67" t="s">
        <v>62</v>
      </c>
      <c r="C41" s="93" t="s">
        <v>253</v>
      </c>
      <c r="D41" s="72" t="s">
        <v>74</v>
      </c>
      <c r="E41" s="77" t="s">
        <v>254</v>
      </c>
    </row>
    <row r="42" spans="1:5" ht="21" customHeight="1" x14ac:dyDescent="0.15">
      <c r="A42" s="146"/>
      <c r="B42" s="67" t="s">
        <v>60</v>
      </c>
      <c r="C42" s="66" t="s">
        <v>59</v>
      </c>
      <c r="D42" s="72" t="s">
        <v>58</v>
      </c>
      <c r="E42" s="77" t="s">
        <v>182</v>
      </c>
    </row>
    <row r="43" spans="1:5" ht="21" customHeight="1" x14ac:dyDescent="0.15">
      <c r="A43" s="146"/>
      <c r="B43" s="67" t="s">
        <v>57</v>
      </c>
      <c r="C43" s="66" t="s">
        <v>75</v>
      </c>
      <c r="D43" s="72" t="s">
        <v>56</v>
      </c>
      <c r="E43" s="77" t="s">
        <v>256</v>
      </c>
    </row>
    <row r="44" spans="1:5" ht="21" customHeight="1" thickBot="1" x14ac:dyDescent="0.2">
      <c r="A44" s="147"/>
      <c r="B44" s="65" t="s">
        <v>55</v>
      </c>
      <c r="C44" s="64" t="s">
        <v>54</v>
      </c>
      <c r="D44" s="73" t="s">
        <v>76</v>
      </c>
      <c r="E44" s="78" t="s">
        <v>258</v>
      </c>
    </row>
    <row r="45" spans="1:5" ht="14.25" thickTop="1" x14ac:dyDescent="0.15"/>
  </sheetData>
  <mergeCells count="13">
    <mergeCell ref="A1:E1"/>
    <mergeCell ref="A31:A37"/>
    <mergeCell ref="C31:E31"/>
    <mergeCell ref="A24:A30"/>
    <mergeCell ref="C24:E24"/>
    <mergeCell ref="A38:A44"/>
    <mergeCell ref="C38:E38"/>
    <mergeCell ref="A3:A9"/>
    <mergeCell ref="C3:E3"/>
    <mergeCell ref="A10:A16"/>
    <mergeCell ref="C10:E10"/>
    <mergeCell ref="A17:A23"/>
    <mergeCell ref="C17:E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46" workbookViewId="0">
      <selection activeCell="B48" sqref="B48:F48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8"/>
  </cols>
  <sheetData>
    <row r="1" spans="1:6" ht="49.5" customHeight="1" x14ac:dyDescent="0.15">
      <c r="A1" s="139" t="s">
        <v>93</v>
      </c>
      <c r="B1" s="139"/>
      <c r="C1" s="139"/>
      <c r="D1" s="139"/>
      <c r="E1" s="139"/>
      <c r="F1" s="139"/>
    </row>
    <row r="2" spans="1:6" ht="26.25" thickBot="1" x14ac:dyDescent="0.2">
      <c r="A2" s="3" t="s">
        <v>78</v>
      </c>
      <c r="B2" s="89"/>
      <c r="C2" s="88"/>
      <c r="D2" s="88"/>
      <c r="E2" s="69"/>
      <c r="F2" s="87" t="s">
        <v>92</v>
      </c>
    </row>
    <row r="3" spans="1:6" ht="25.5" customHeight="1" thickTop="1" x14ac:dyDescent="0.15">
      <c r="A3" s="83" t="s">
        <v>91</v>
      </c>
      <c r="B3" s="164" t="s">
        <v>198</v>
      </c>
      <c r="C3" s="165"/>
      <c r="D3" s="165"/>
      <c r="E3" s="165"/>
      <c r="F3" s="166"/>
    </row>
    <row r="4" spans="1:6" ht="25.5" customHeight="1" x14ac:dyDescent="0.15">
      <c r="A4" s="154" t="s">
        <v>90</v>
      </c>
      <c r="B4" s="167" t="s">
        <v>62</v>
      </c>
      <c r="C4" s="167" t="s">
        <v>61</v>
      </c>
      <c r="D4" s="80" t="s">
        <v>89</v>
      </c>
      <c r="E4" s="80" t="s">
        <v>63</v>
      </c>
      <c r="F4" s="82" t="s">
        <v>88</v>
      </c>
    </row>
    <row r="5" spans="1:6" ht="25.5" customHeight="1" x14ac:dyDescent="0.15">
      <c r="A5" s="154"/>
      <c r="B5" s="168"/>
      <c r="C5" s="169"/>
      <c r="D5" s="80" t="s">
        <v>87</v>
      </c>
      <c r="E5" s="80" t="s">
        <v>86</v>
      </c>
      <c r="F5" s="82" t="s">
        <v>85</v>
      </c>
    </row>
    <row r="6" spans="1:6" ht="39" customHeight="1" x14ac:dyDescent="0.15">
      <c r="A6" s="154"/>
      <c r="B6" s="86" t="s">
        <v>202</v>
      </c>
      <c r="C6" s="85" t="s">
        <v>185</v>
      </c>
      <c r="D6" s="74">
        <v>1500000</v>
      </c>
      <c r="E6" s="90">
        <v>1376000</v>
      </c>
      <c r="F6" s="81">
        <f>E6/D6</f>
        <v>0.91733333333333333</v>
      </c>
    </row>
    <row r="7" spans="1:6" ht="25.5" customHeight="1" x14ac:dyDescent="0.15">
      <c r="A7" s="154" t="s">
        <v>56</v>
      </c>
      <c r="B7" s="80" t="s">
        <v>84</v>
      </c>
      <c r="C7" s="125" t="s">
        <v>83</v>
      </c>
      <c r="D7" s="155" t="s">
        <v>82</v>
      </c>
      <c r="E7" s="156"/>
      <c r="F7" s="157"/>
    </row>
    <row r="8" spans="1:6" ht="25.5" customHeight="1" x14ac:dyDescent="0.15">
      <c r="A8" s="154"/>
      <c r="B8" s="84" t="s">
        <v>187</v>
      </c>
      <c r="C8" s="92" t="s">
        <v>204</v>
      </c>
      <c r="D8" s="158" t="s">
        <v>205</v>
      </c>
      <c r="E8" s="159"/>
      <c r="F8" s="160"/>
    </row>
    <row r="9" spans="1:6" ht="25.5" customHeight="1" x14ac:dyDescent="0.15">
      <c r="A9" s="126" t="s">
        <v>81</v>
      </c>
      <c r="B9" s="161" t="s">
        <v>80</v>
      </c>
      <c r="C9" s="162"/>
      <c r="D9" s="162"/>
      <c r="E9" s="162"/>
      <c r="F9" s="163"/>
    </row>
    <row r="10" spans="1:6" ht="25.5" customHeight="1" x14ac:dyDescent="0.15">
      <c r="A10" s="126" t="s">
        <v>79</v>
      </c>
      <c r="B10" s="161" t="s">
        <v>22</v>
      </c>
      <c r="C10" s="162"/>
      <c r="D10" s="162"/>
      <c r="E10" s="162"/>
      <c r="F10" s="163"/>
    </row>
    <row r="11" spans="1:6" ht="25.5" customHeight="1" thickBot="1" x14ac:dyDescent="0.2">
      <c r="A11" s="79" t="s">
        <v>77</v>
      </c>
      <c r="B11" s="151"/>
      <c r="C11" s="152"/>
      <c r="D11" s="152"/>
      <c r="E11" s="152"/>
      <c r="F11" s="153"/>
    </row>
    <row r="12" spans="1:6" ht="25.5" customHeight="1" thickTop="1" x14ac:dyDescent="0.15">
      <c r="A12" s="83" t="s">
        <v>91</v>
      </c>
      <c r="B12" s="164" t="s">
        <v>207</v>
      </c>
      <c r="C12" s="165"/>
      <c r="D12" s="165"/>
      <c r="E12" s="165"/>
      <c r="F12" s="166"/>
    </row>
    <row r="13" spans="1:6" ht="25.5" customHeight="1" x14ac:dyDescent="0.15">
      <c r="A13" s="154" t="s">
        <v>90</v>
      </c>
      <c r="B13" s="167" t="s">
        <v>62</v>
      </c>
      <c r="C13" s="167" t="s">
        <v>61</v>
      </c>
      <c r="D13" s="80" t="s">
        <v>89</v>
      </c>
      <c r="E13" s="80" t="s">
        <v>63</v>
      </c>
      <c r="F13" s="82" t="s">
        <v>88</v>
      </c>
    </row>
    <row r="14" spans="1:6" ht="25.5" customHeight="1" x14ac:dyDescent="0.15">
      <c r="A14" s="154"/>
      <c r="B14" s="168"/>
      <c r="C14" s="169"/>
      <c r="D14" s="80" t="s">
        <v>87</v>
      </c>
      <c r="E14" s="80" t="s">
        <v>86</v>
      </c>
      <c r="F14" s="82" t="s">
        <v>85</v>
      </c>
    </row>
    <row r="15" spans="1:6" ht="39" customHeight="1" x14ac:dyDescent="0.15">
      <c r="A15" s="154"/>
      <c r="B15" s="86" t="s">
        <v>208</v>
      </c>
      <c r="C15" s="85" t="s">
        <v>190</v>
      </c>
      <c r="D15" s="74">
        <v>3300000</v>
      </c>
      <c r="E15" s="90">
        <v>3000000</v>
      </c>
      <c r="F15" s="81">
        <f>E15/D15</f>
        <v>0.90909090909090906</v>
      </c>
    </row>
    <row r="16" spans="1:6" ht="25.5" customHeight="1" x14ac:dyDescent="0.15">
      <c r="A16" s="154" t="s">
        <v>56</v>
      </c>
      <c r="B16" s="80" t="s">
        <v>84</v>
      </c>
      <c r="C16" s="132" t="s">
        <v>83</v>
      </c>
      <c r="D16" s="155" t="s">
        <v>82</v>
      </c>
      <c r="E16" s="156"/>
      <c r="F16" s="157"/>
    </row>
    <row r="17" spans="1:6" ht="25.5" customHeight="1" x14ac:dyDescent="0.15">
      <c r="A17" s="154"/>
      <c r="B17" s="84" t="s">
        <v>209</v>
      </c>
      <c r="C17" s="92" t="s">
        <v>212</v>
      </c>
      <c r="D17" s="158" t="s">
        <v>211</v>
      </c>
      <c r="E17" s="159"/>
      <c r="F17" s="160"/>
    </row>
    <row r="18" spans="1:6" ht="25.5" customHeight="1" x14ac:dyDescent="0.15">
      <c r="A18" s="131" t="s">
        <v>81</v>
      </c>
      <c r="B18" s="161" t="s">
        <v>80</v>
      </c>
      <c r="C18" s="162"/>
      <c r="D18" s="162"/>
      <c r="E18" s="162"/>
      <c r="F18" s="163"/>
    </row>
    <row r="19" spans="1:6" ht="25.5" customHeight="1" x14ac:dyDescent="0.15">
      <c r="A19" s="131" t="s">
        <v>79</v>
      </c>
      <c r="B19" s="161" t="s">
        <v>22</v>
      </c>
      <c r="C19" s="162"/>
      <c r="D19" s="162"/>
      <c r="E19" s="162"/>
      <c r="F19" s="163"/>
    </row>
    <row r="20" spans="1:6" ht="25.5" customHeight="1" thickBot="1" x14ac:dyDescent="0.2">
      <c r="A20" s="79" t="s">
        <v>77</v>
      </c>
      <c r="B20" s="151"/>
      <c r="C20" s="152"/>
      <c r="D20" s="152"/>
      <c r="E20" s="152"/>
      <c r="F20" s="153"/>
    </row>
    <row r="21" spans="1:6" ht="25.5" customHeight="1" thickTop="1" x14ac:dyDescent="0.15">
      <c r="A21" s="83" t="s">
        <v>91</v>
      </c>
      <c r="B21" s="164" t="s">
        <v>164</v>
      </c>
      <c r="C21" s="165"/>
      <c r="D21" s="165"/>
      <c r="E21" s="165"/>
      <c r="F21" s="166"/>
    </row>
    <row r="22" spans="1:6" ht="25.5" customHeight="1" x14ac:dyDescent="0.15">
      <c r="A22" s="154" t="s">
        <v>90</v>
      </c>
      <c r="B22" s="167" t="s">
        <v>62</v>
      </c>
      <c r="C22" s="167" t="s">
        <v>61</v>
      </c>
      <c r="D22" s="80" t="s">
        <v>89</v>
      </c>
      <c r="E22" s="80" t="s">
        <v>63</v>
      </c>
      <c r="F22" s="82" t="s">
        <v>88</v>
      </c>
    </row>
    <row r="23" spans="1:6" ht="25.5" customHeight="1" x14ac:dyDescent="0.15">
      <c r="A23" s="154"/>
      <c r="B23" s="168"/>
      <c r="C23" s="169"/>
      <c r="D23" s="80" t="s">
        <v>87</v>
      </c>
      <c r="E23" s="80" t="s">
        <v>86</v>
      </c>
      <c r="F23" s="82" t="s">
        <v>85</v>
      </c>
    </row>
    <row r="24" spans="1:6" ht="39" customHeight="1" x14ac:dyDescent="0.15">
      <c r="A24" s="154"/>
      <c r="B24" s="86" t="s">
        <v>165</v>
      </c>
      <c r="C24" s="85" t="s">
        <v>166</v>
      </c>
      <c r="D24" s="74">
        <v>730000</v>
      </c>
      <c r="E24" s="90">
        <v>700000</v>
      </c>
      <c r="F24" s="81">
        <f>E24/D24</f>
        <v>0.95890410958904104</v>
      </c>
    </row>
    <row r="25" spans="1:6" ht="25.5" customHeight="1" x14ac:dyDescent="0.15">
      <c r="A25" s="154" t="s">
        <v>56</v>
      </c>
      <c r="B25" s="80" t="s">
        <v>84</v>
      </c>
      <c r="C25" s="132" t="s">
        <v>83</v>
      </c>
      <c r="D25" s="155" t="s">
        <v>82</v>
      </c>
      <c r="E25" s="156"/>
      <c r="F25" s="157"/>
    </row>
    <row r="26" spans="1:6" ht="25.5" customHeight="1" x14ac:dyDescent="0.15">
      <c r="A26" s="154"/>
      <c r="B26" s="84" t="s">
        <v>213</v>
      </c>
      <c r="C26" s="92" t="s">
        <v>216</v>
      </c>
      <c r="D26" s="158" t="s">
        <v>215</v>
      </c>
      <c r="E26" s="159"/>
      <c r="F26" s="160"/>
    </row>
    <row r="27" spans="1:6" ht="25.5" customHeight="1" x14ac:dyDescent="0.15">
      <c r="A27" s="131" t="s">
        <v>81</v>
      </c>
      <c r="B27" s="161" t="s">
        <v>80</v>
      </c>
      <c r="C27" s="162"/>
      <c r="D27" s="162"/>
      <c r="E27" s="162"/>
      <c r="F27" s="163"/>
    </row>
    <row r="28" spans="1:6" ht="25.5" customHeight="1" x14ac:dyDescent="0.15">
      <c r="A28" s="131" t="s">
        <v>79</v>
      </c>
      <c r="B28" s="161" t="s">
        <v>22</v>
      </c>
      <c r="C28" s="162"/>
      <c r="D28" s="162"/>
      <c r="E28" s="162"/>
      <c r="F28" s="163"/>
    </row>
    <row r="29" spans="1:6" ht="25.5" customHeight="1" thickBot="1" x14ac:dyDescent="0.2">
      <c r="A29" s="79" t="s">
        <v>77</v>
      </c>
      <c r="B29" s="151"/>
      <c r="C29" s="152"/>
      <c r="D29" s="152"/>
      <c r="E29" s="152"/>
      <c r="F29" s="153"/>
    </row>
    <row r="30" spans="1:6" ht="25.5" customHeight="1" thickTop="1" x14ac:dyDescent="0.15">
      <c r="A30" s="83" t="s">
        <v>91</v>
      </c>
      <c r="B30" s="164" t="s">
        <v>218</v>
      </c>
      <c r="C30" s="165"/>
      <c r="D30" s="165"/>
      <c r="E30" s="165"/>
      <c r="F30" s="166"/>
    </row>
    <row r="31" spans="1:6" ht="25.5" customHeight="1" x14ac:dyDescent="0.15">
      <c r="A31" s="154" t="s">
        <v>90</v>
      </c>
      <c r="B31" s="167" t="s">
        <v>62</v>
      </c>
      <c r="C31" s="167" t="s">
        <v>61</v>
      </c>
      <c r="D31" s="80" t="s">
        <v>89</v>
      </c>
      <c r="E31" s="80" t="s">
        <v>63</v>
      </c>
      <c r="F31" s="82" t="s">
        <v>88</v>
      </c>
    </row>
    <row r="32" spans="1:6" ht="25.5" customHeight="1" x14ac:dyDescent="0.15">
      <c r="A32" s="154"/>
      <c r="B32" s="168"/>
      <c r="C32" s="169"/>
      <c r="D32" s="80" t="s">
        <v>87</v>
      </c>
      <c r="E32" s="80" t="s">
        <v>86</v>
      </c>
      <c r="F32" s="82" t="s">
        <v>85</v>
      </c>
    </row>
    <row r="33" spans="1:6" ht="39" customHeight="1" x14ac:dyDescent="0.15">
      <c r="A33" s="154"/>
      <c r="B33" s="86" t="s">
        <v>177</v>
      </c>
      <c r="C33" s="85" t="s">
        <v>219</v>
      </c>
      <c r="D33" s="74">
        <v>620000</v>
      </c>
      <c r="E33" s="90">
        <v>600000</v>
      </c>
      <c r="F33" s="81">
        <f>E33/D33</f>
        <v>0.967741935483871</v>
      </c>
    </row>
    <row r="34" spans="1:6" ht="25.5" customHeight="1" x14ac:dyDescent="0.15">
      <c r="A34" s="154" t="s">
        <v>56</v>
      </c>
      <c r="B34" s="80" t="s">
        <v>84</v>
      </c>
      <c r="C34" s="132" t="s">
        <v>83</v>
      </c>
      <c r="D34" s="155" t="s">
        <v>82</v>
      </c>
      <c r="E34" s="156"/>
      <c r="F34" s="157"/>
    </row>
    <row r="35" spans="1:6" ht="25.5" customHeight="1" x14ac:dyDescent="0.15">
      <c r="A35" s="154"/>
      <c r="B35" s="84" t="s">
        <v>213</v>
      </c>
      <c r="C35" s="92" t="s">
        <v>216</v>
      </c>
      <c r="D35" s="158" t="s">
        <v>215</v>
      </c>
      <c r="E35" s="159"/>
      <c r="F35" s="160"/>
    </row>
    <row r="36" spans="1:6" ht="25.5" customHeight="1" x14ac:dyDescent="0.15">
      <c r="A36" s="131" t="s">
        <v>81</v>
      </c>
      <c r="B36" s="161" t="s">
        <v>80</v>
      </c>
      <c r="C36" s="162"/>
      <c r="D36" s="162"/>
      <c r="E36" s="162"/>
      <c r="F36" s="163"/>
    </row>
    <row r="37" spans="1:6" ht="25.5" customHeight="1" x14ac:dyDescent="0.15">
      <c r="A37" s="131" t="s">
        <v>79</v>
      </c>
      <c r="B37" s="161" t="s">
        <v>22</v>
      </c>
      <c r="C37" s="162"/>
      <c r="D37" s="162"/>
      <c r="E37" s="162"/>
      <c r="F37" s="163"/>
    </row>
    <row r="38" spans="1:6" ht="25.5" customHeight="1" thickBot="1" x14ac:dyDescent="0.2">
      <c r="A38" s="79" t="s">
        <v>77</v>
      </c>
      <c r="B38" s="151"/>
      <c r="C38" s="152"/>
      <c r="D38" s="152"/>
      <c r="E38" s="152"/>
      <c r="F38" s="153"/>
    </row>
    <row r="39" spans="1:6" ht="25.5" customHeight="1" thickTop="1" x14ac:dyDescent="0.15">
      <c r="A39" s="83" t="s">
        <v>91</v>
      </c>
      <c r="B39" s="164" t="s">
        <v>246</v>
      </c>
      <c r="C39" s="165"/>
      <c r="D39" s="165"/>
      <c r="E39" s="165"/>
      <c r="F39" s="166"/>
    </row>
    <row r="40" spans="1:6" ht="25.5" customHeight="1" x14ac:dyDescent="0.15">
      <c r="A40" s="154" t="s">
        <v>90</v>
      </c>
      <c r="B40" s="167" t="s">
        <v>62</v>
      </c>
      <c r="C40" s="167" t="s">
        <v>61</v>
      </c>
      <c r="D40" s="80" t="s">
        <v>89</v>
      </c>
      <c r="E40" s="80" t="s">
        <v>63</v>
      </c>
      <c r="F40" s="82" t="s">
        <v>88</v>
      </c>
    </row>
    <row r="41" spans="1:6" ht="25.5" customHeight="1" x14ac:dyDescent="0.15">
      <c r="A41" s="154"/>
      <c r="B41" s="168"/>
      <c r="C41" s="169"/>
      <c r="D41" s="80" t="s">
        <v>87</v>
      </c>
      <c r="E41" s="80" t="s">
        <v>86</v>
      </c>
      <c r="F41" s="82" t="s">
        <v>85</v>
      </c>
    </row>
    <row r="42" spans="1:6" ht="39" customHeight="1" x14ac:dyDescent="0.15">
      <c r="A42" s="154"/>
      <c r="B42" s="86" t="s">
        <v>248</v>
      </c>
      <c r="C42" s="85" t="s">
        <v>247</v>
      </c>
      <c r="D42" s="74">
        <v>1070300</v>
      </c>
      <c r="E42" s="90">
        <v>1000000</v>
      </c>
      <c r="F42" s="81">
        <f>E42/D42</f>
        <v>0.93431748108007096</v>
      </c>
    </row>
    <row r="43" spans="1:6" ht="25.5" customHeight="1" x14ac:dyDescent="0.15">
      <c r="A43" s="154" t="s">
        <v>56</v>
      </c>
      <c r="B43" s="80" t="s">
        <v>84</v>
      </c>
      <c r="C43" s="135" t="s">
        <v>83</v>
      </c>
      <c r="D43" s="155" t="s">
        <v>82</v>
      </c>
      <c r="E43" s="156"/>
      <c r="F43" s="157"/>
    </row>
    <row r="44" spans="1:6" ht="25.5" customHeight="1" x14ac:dyDescent="0.15">
      <c r="A44" s="154"/>
      <c r="B44" s="84" t="s">
        <v>249</v>
      </c>
      <c r="C44" s="92" t="s">
        <v>261</v>
      </c>
      <c r="D44" s="158" t="s">
        <v>250</v>
      </c>
      <c r="E44" s="159"/>
      <c r="F44" s="160"/>
    </row>
    <row r="45" spans="1:6" ht="25.5" customHeight="1" x14ac:dyDescent="0.15">
      <c r="A45" s="134" t="s">
        <v>81</v>
      </c>
      <c r="B45" s="161" t="s">
        <v>80</v>
      </c>
      <c r="C45" s="162"/>
      <c r="D45" s="162"/>
      <c r="E45" s="162"/>
      <c r="F45" s="163"/>
    </row>
    <row r="46" spans="1:6" ht="25.5" customHeight="1" x14ac:dyDescent="0.15">
      <c r="A46" s="134" t="s">
        <v>79</v>
      </c>
      <c r="B46" s="161" t="s">
        <v>22</v>
      </c>
      <c r="C46" s="162"/>
      <c r="D46" s="162"/>
      <c r="E46" s="162"/>
      <c r="F46" s="163"/>
    </row>
    <row r="47" spans="1:6" ht="25.5" customHeight="1" thickBot="1" x14ac:dyDescent="0.2">
      <c r="A47" s="79" t="s">
        <v>77</v>
      </c>
      <c r="B47" s="151"/>
      <c r="C47" s="152"/>
      <c r="D47" s="152"/>
      <c r="E47" s="152"/>
      <c r="F47" s="153"/>
    </row>
    <row r="48" spans="1:6" ht="25.5" customHeight="1" thickTop="1" x14ac:dyDescent="0.15">
      <c r="A48" s="83" t="s">
        <v>91</v>
      </c>
      <c r="B48" s="164" t="s">
        <v>252</v>
      </c>
      <c r="C48" s="165"/>
      <c r="D48" s="165"/>
      <c r="E48" s="165"/>
      <c r="F48" s="166"/>
    </row>
    <row r="49" spans="1:6" ht="25.5" customHeight="1" x14ac:dyDescent="0.15">
      <c r="A49" s="154" t="s">
        <v>90</v>
      </c>
      <c r="B49" s="167" t="s">
        <v>62</v>
      </c>
      <c r="C49" s="167" t="s">
        <v>61</v>
      </c>
      <c r="D49" s="80" t="s">
        <v>89</v>
      </c>
      <c r="E49" s="80" t="s">
        <v>63</v>
      </c>
      <c r="F49" s="82" t="s">
        <v>88</v>
      </c>
    </row>
    <row r="50" spans="1:6" ht="25.5" customHeight="1" x14ac:dyDescent="0.15">
      <c r="A50" s="154"/>
      <c r="B50" s="168"/>
      <c r="C50" s="169"/>
      <c r="D50" s="80" t="s">
        <v>87</v>
      </c>
      <c r="E50" s="80" t="s">
        <v>86</v>
      </c>
      <c r="F50" s="82" t="s">
        <v>85</v>
      </c>
    </row>
    <row r="51" spans="1:6" ht="39" customHeight="1" x14ac:dyDescent="0.15">
      <c r="A51" s="154"/>
      <c r="B51" s="86" t="s">
        <v>248</v>
      </c>
      <c r="C51" s="85" t="s">
        <v>255</v>
      </c>
      <c r="D51" s="74">
        <v>2590000</v>
      </c>
      <c r="E51" s="90">
        <v>2326000</v>
      </c>
      <c r="F51" s="81">
        <f>E51/D51</f>
        <v>0.8980694980694981</v>
      </c>
    </row>
    <row r="52" spans="1:6" ht="25.5" customHeight="1" x14ac:dyDescent="0.15">
      <c r="A52" s="154" t="s">
        <v>56</v>
      </c>
      <c r="B52" s="80" t="s">
        <v>84</v>
      </c>
      <c r="C52" s="135" t="s">
        <v>83</v>
      </c>
      <c r="D52" s="155" t="s">
        <v>82</v>
      </c>
      <c r="E52" s="156"/>
      <c r="F52" s="157"/>
    </row>
    <row r="53" spans="1:6" ht="25.5" customHeight="1" x14ac:dyDescent="0.15">
      <c r="A53" s="154"/>
      <c r="B53" s="84" t="s">
        <v>257</v>
      </c>
      <c r="C53" s="92" t="s">
        <v>260</v>
      </c>
      <c r="D53" s="158" t="s">
        <v>259</v>
      </c>
      <c r="E53" s="159"/>
      <c r="F53" s="160"/>
    </row>
    <row r="54" spans="1:6" ht="25.5" customHeight="1" x14ac:dyDescent="0.15">
      <c r="A54" s="134" t="s">
        <v>81</v>
      </c>
      <c r="B54" s="161" t="s">
        <v>80</v>
      </c>
      <c r="C54" s="162"/>
      <c r="D54" s="162"/>
      <c r="E54" s="162"/>
      <c r="F54" s="163"/>
    </row>
    <row r="55" spans="1:6" ht="25.5" customHeight="1" x14ac:dyDescent="0.15">
      <c r="A55" s="134" t="s">
        <v>79</v>
      </c>
      <c r="B55" s="161" t="s">
        <v>22</v>
      </c>
      <c r="C55" s="162"/>
      <c r="D55" s="162"/>
      <c r="E55" s="162"/>
      <c r="F55" s="163"/>
    </row>
    <row r="56" spans="1:6" ht="25.5" customHeight="1" thickBot="1" x14ac:dyDescent="0.2">
      <c r="A56" s="79" t="s">
        <v>77</v>
      </c>
      <c r="B56" s="151"/>
      <c r="C56" s="152"/>
      <c r="D56" s="152"/>
      <c r="E56" s="152"/>
      <c r="F56" s="153"/>
    </row>
    <row r="57" spans="1:6" ht="14.25" thickTop="1" x14ac:dyDescent="0.15"/>
  </sheetData>
  <mergeCells count="61">
    <mergeCell ref="B56:F56"/>
    <mergeCell ref="A52:A53"/>
    <mergeCell ref="D52:F52"/>
    <mergeCell ref="D53:F53"/>
    <mergeCell ref="B54:F54"/>
    <mergeCell ref="B55:F55"/>
    <mergeCell ref="B45:F45"/>
    <mergeCell ref="B46:F46"/>
    <mergeCell ref="B47:F47"/>
    <mergeCell ref="B48:F48"/>
    <mergeCell ref="A49:A51"/>
    <mergeCell ref="B49:B50"/>
    <mergeCell ref="C49:C50"/>
    <mergeCell ref="B39:F39"/>
    <mergeCell ref="A40:A42"/>
    <mergeCell ref="B40:B41"/>
    <mergeCell ref="C40:C41"/>
    <mergeCell ref="A43:A44"/>
    <mergeCell ref="D43:F43"/>
    <mergeCell ref="D44:F44"/>
    <mergeCell ref="B38:F38"/>
    <mergeCell ref="A34:A35"/>
    <mergeCell ref="D34:F34"/>
    <mergeCell ref="D35:F35"/>
    <mergeCell ref="B36:F36"/>
    <mergeCell ref="B37:F37"/>
    <mergeCell ref="B29:F29"/>
    <mergeCell ref="B30:F30"/>
    <mergeCell ref="A31:A33"/>
    <mergeCell ref="B31:B32"/>
    <mergeCell ref="C31:C32"/>
    <mergeCell ref="A25:A26"/>
    <mergeCell ref="D25:F25"/>
    <mergeCell ref="D26:F26"/>
    <mergeCell ref="B27:F27"/>
    <mergeCell ref="B28:F28"/>
    <mergeCell ref="B18:F18"/>
    <mergeCell ref="B19:F19"/>
    <mergeCell ref="B20:F20"/>
    <mergeCell ref="B21:F21"/>
    <mergeCell ref="A22:A24"/>
    <mergeCell ref="B22:B23"/>
    <mergeCell ref="C22:C23"/>
    <mergeCell ref="B12:F12"/>
    <mergeCell ref="A13:A15"/>
    <mergeCell ref="B13:B14"/>
    <mergeCell ref="C13:C14"/>
    <mergeCell ref="A16:A17"/>
    <mergeCell ref="D16:F16"/>
    <mergeCell ref="D17:F17"/>
    <mergeCell ref="A1:F1"/>
    <mergeCell ref="B3:F3"/>
    <mergeCell ref="A4:A6"/>
    <mergeCell ref="B4:B5"/>
    <mergeCell ref="C4:C5"/>
    <mergeCell ref="B11:F11"/>
    <mergeCell ref="A7:A8"/>
    <mergeCell ref="D7:F7"/>
    <mergeCell ref="D8:F8"/>
    <mergeCell ref="B9:F9"/>
    <mergeCell ref="B10:F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2019-04-10T02:18:30Z</dcterms:modified>
</cp:coreProperties>
</file>