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9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계약현황공개!$A$2:$E$16</definedName>
    <definedName name="_xlnm._FilterDatabase" localSheetId="8" hidden="1">수의계약현황공개!$A$2:$F$22</definedName>
  </definedNames>
  <calcPr calcId="162913"/>
</workbook>
</file>

<file path=xl/calcChain.xml><?xml version="1.0" encoding="utf-8"?>
<calcChain xmlns="http://schemas.openxmlformats.org/spreadsheetml/2006/main">
  <c r="D12" i="6" l="1"/>
  <c r="D11" i="6"/>
  <c r="D9" i="6"/>
  <c r="D5" i="6"/>
  <c r="D4" i="6"/>
  <c r="C13" i="5"/>
  <c r="C12" i="5"/>
  <c r="C10" i="5"/>
  <c r="C6" i="5"/>
  <c r="C5" i="5"/>
  <c r="H12" i="6" l="1"/>
  <c r="H13" i="6"/>
  <c r="F16" i="9" l="1"/>
  <c r="H11" i="6" l="1"/>
  <c r="H10" i="6" l="1"/>
  <c r="H9" i="6"/>
  <c r="H8" i="6"/>
  <c r="H7" i="6"/>
  <c r="H6" i="6"/>
  <c r="H5" i="6"/>
  <c r="H4" i="6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<sst xmlns="http://schemas.openxmlformats.org/spreadsheetml/2006/main" count="322" uniqueCount="185">
  <si>
    <t>계약방법</t>
    <phoneticPr fontId="4" type="noConversion"/>
  </si>
  <si>
    <t>비고</t>
    <phoneticPr fontId="4" type="noConversion"/>
  </si>
  <si>
    <t>입찰현황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</si>
  <si>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</si>
  <si>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</si>
  <si>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</si>
  <si>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</si>
  <si>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</si>
  <si>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</si>
  <si>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</si>
  <si>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</si>
  <si>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</si>
  <si>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</si>
  <si>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</si>
  <si>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</si>
  <si>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</si>
  <si>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</si>
  <si>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</si>
  <si>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</si>
  <si>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</si>
  <si>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예정가격</t>
    <phoneticPr fontId="4" type="noConversion"/>
  </si>
  <si>
    <t>계약현황공개</t>
    <phoneticPr fontId="4" type="noConversion"/>
  </si>
  <si>
    <t>수의계약현황</t>
    <phoneticPr fontId="4" type="noConversion"/>
  </si>
  <si>
    <t>개찰현황</t>
    <phoneticPr fontId="4" type="noConversion"/>
  </si>
  <si>
    <t>입찰참여업체</t>
    <phoneticPr fontId="4" type="noConversion"/>
  </si>
  <si>
    <t>낙찰하한율</t>
    <phoneticPr fontId="4" type="noConversion"/>
  </si>
  <si>
    <t>투찰율</t>
    <phoneticPr fontId="4" type="noConversion"/>
  </si>
  <si>
    <t>투찰금액</t>
    <phoneticPr fontId="4" type="noConversion"/>
  </si>
  <si>
    <t>낙찰예정자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</si>
  <si>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</si>
  <si>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</si>
  <si>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</si>
  <si>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</si>
  <si>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</si>
  <si>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</si>
  <si>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</si>
  <si>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</si>
  <si>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</si>
  <si>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</si>
  <si>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</si>
  <si>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</si>
  <si>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</si>
  <si>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</si>
  <si>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</si>
  <si>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</si>
  <si>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</si>
  <si>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대표자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</si>
  <si>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</si>
  <si>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</si>
  <si>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</si>
  <si>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</si>
  <si>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</si>
  <si>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</si>
  <si>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</si>
  <si>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</si>
  <si>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</si>
  <si>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</si>
  <si>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</si>
  <si>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</si>
  <si>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</si>
  <si>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</si>
  <si>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</si>
  <si>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</si>
  <si>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</si>
  <si>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</si>
  <si>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</si>
  <si>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</si>
  <si>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지방자치를 당사자로 하는 계약에 관한 법률 시행령 제25조1항에 의한 수의계약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</si>
  <si>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</si>
  <si>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</si>
  <si>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</si>
  <si>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</si>
  <si>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</si>
  <si>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</si>
  <si>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</si>
  <si>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</si>
  <si>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</si>
  <si>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</si>
  <si>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</si>
  <si>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</si>
  <si>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</si>
  <si>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</si>
  <si>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</si>
  <si>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</si>
  <si>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</si>
  <si>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</si>
  <si>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</si>
  <si>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</si>
  <si>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</si>
  <si>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</si>
  <si>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</si>
  <si>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</si>
  <si>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</si>
  <si>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</si>
  <si>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</si>
  <si>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</si>
  <si>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</si>
  <si>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</si>
  <si>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</si>
  <si>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</si>
  <si>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</si>
  <si>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</si>
  <si>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</si>
  <si>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도급액
(단위:천원)</t>
    <phoneticPr fontId="4" type="noConversion"/>
  </si>
  <si>
    <t>분당서현청소년수련관</t>
    <phoneticPr fontId="4" type="noConversion"/>
  </si>
  <si>
    <t>(연중)보안시스템 유지관리</t>
    <phoneticPr fontId="4" type="noConversion"/>
  </si>
  <si>
    <t xml:space="preserve">(연중)소방안전관리 업무대행 </t>
    <phoneticPr fontId="4" type="noConversion"/>
  </si>
  <si>
    <t>수의 1인 견적</t>
    <phoneticPr fontId="4" type="noConversion"/>
  </si>
  <si>
    <t>소액수의</t>
    <phoneticPr fontId="4" type="noConversion"/>
  </si>
  <si>
    <t>- 해당사항 없음 -</t>
    <phoneticPr fontId="4" type="noConversion"/>
  </si>
  <si>
    <t>- 해당사항 없음 -</t>
    <phoneticPr fontId="4" type="noConversion"/>
  </si>
  <si>
    <t>- 해당사항없음 -</t>
    <phoneticPr fontId="4" type="noConversion"/>
  </si>
  <si>
    <t>- 해당사항 없음-</t>
    <phoneticPr fontId="4" type="noConversion"/>
  </si>
  <si>
    <t>(연중)승강기 유지관리</t>
    <phoneticPr fontId="4" type="noConversion"/>
  </si>
  <si>
    <t>(연중)위생설비 임대</t>
    <phoneticPr fontId="4" type="noConversion"/>
  </si>
  <si>
    <t>(연중)방과후아카데미 복합기 임대</t>
    <phoneticPr fontId="4" type="noConversion"/>
  </si>
  <si>
    <t>(연중)방과후아카데미 위탁급식</t>
    <phoneticPr fontId="4" type="noConversion"/>
  </si>
  <si>
    <t>(연중)시설관리용역</t>
    <phoneticPr fontId="4" type="noConversion"/>
  </si>
  <si>
    <t>(연중)방과후아카데미 귀가차량</t>
    <phoneticPr fontId="4" type="noConversion"/>
  </si>
  <si>
    <t>(연중)업무용 사무기기(복합기) 임대</t>
    <phoneticPr fontId="4" type="noConversion"/>
  </si>
  <si>
    <t>(연중)방역소독 위탁</t>
    <phoneticPr fontId="4" type="noConversion"/>
  </si>
  <si>
    <t>2018.12.28.</t>
    <phoneticPr fontId="4" type="noConversion"/>
  </si>
  <si>
    <t>2018.12.31.</t>
    <phoneticPr fontId="4" type="noConversion"/>
  </si>
  <si>
    <t>2019.01.10.</t>
    <phoneticPr fontId="4" type="noConversion"/>
  </si>
  <si>
    <t>㈜도솔방재</t>
    <phoneticPr fontId="28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</si>
  <si>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</si>
  <si>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</si>
  <si>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</si>
  <si>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</si>
  <si>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주식회사 사나푸드</t>
    <phoneticPr fontId="28" type="noConversion"/>
  </si>
  <si>
    <t>사회복지법인 미래재단</t>
    <phoneticPr fontId="28" type="noConversion"/>
  </si>
  <si>
    <t>㈜서울이라인</t>
    <phoneticPr fontId="28" type="noConversion"/>
  </si>
  <si>
    <t>신도종합서비스</t>
    <phoneticPr fontId="28" type="noConversion"/>
  </si>
  <si>
    <t>주식회사 한창</t>
    <phoneticPr fontId="28" type="noConversion"/>
  </si>
  <si>
    <t>2019.02.01.</t>
    <phoneticPr fontId="4" type="noConversion"/>
  </si>
  <si>
    <t>2019.12.16.</t>
    <phoneticPr fontId="4" type="noConversion"/>
  </si>
  <si>
    <t>2019.01.01.</t>
    <phoneticPr fontId="4" type="noConversion"/>
  </si>
  <si>
    <t>2019.12.31.</t>
    <phoneticPr fontId="4" type="noConversion"/>
  </si>
  <si>
    <t>2018.12.27.</t>
    <phoneticPr fontId="4" type="noConversion"/>
  </si>
  <si>
    <t>2019.02.28.</t>
    <phoneticPr fontId="4" type="noConversion"/>
  </si>
  <si>
    <t>2019.03.04.</t>
    <phoneticPr fontId="4" type="noConversion"/>
  </si>
  <si>
    <t>2019.02.28.</t>
    <phoneticPr fontId="4" type="noConversion"/>
  </si>
  <si>
    <t>2019.02.28.</t>
    <phoneticPr fontId="4" type="noConversion"/>
  </si>
  <si>
    <t>2019.02.28.</t>
    <phoneticPr fontId="4" type="noConversion"/>
  </si>
  <si>
    <t>4~6월 프로그램지 제작</t>
    <phoneticPr fontId="4" type="noConversion"/>
  </si>
  <si>
    <t>수의총액</t>
    <phoneticPr fontId="4" type="noConversion"/>
  </si>
  <si>
    <t>-</t>
    <phoneticPr fontId="4" type="noConversion"/>
  </si>
  <si>
    <t>부</t>
    <phoneticPr fontId="4" type="noConversion"/>
  </si>
  <si>
    <t>서현</t>
    <phoneticPr fontId="4" type="noConversion"/>
  </si>
  <si>
    <t>이경은</t>
    <phoneticPr fontId="4" type="noConversion"/>
  </si>
  <si>
    <t>031-729-9455</t>
    <phoneticPr fontId="4" type="noConversion"/>
  </si>
  <si>
    <t>2019.02.15.</t>
    <phoneticPr fontId="4" type="noConversion"/>
  </si>
  <si>
    <t>방충망 교체</t>
    <phoneticPr fontId="4" type="noConversion"/>
  </si>
  <si>
    <t>2019.02.20.</t>
    <phoneticPr fontId="4" type="noConversion"/>
  </si>
  <si>
    <t>2019.02.22.</t>
    <phoneticPr fontId="4" type="noConversion"/>
  </si>
  <si>
    <t>2019.02.22.</t>
    <phoneticPr fontId="4" type="noConversion"/>
  </si>
  <si>
    <t>동광종합공사</t>
    <phoneticPr fontId="4" type="noConversion"/>
  </si>
  <si>
    <t>방충망 교체</t>
    <phoneticPr fontId="4" type="noConversion"/>
  </si>
  <si>
    <t>2019.02.20.</t>
    <phoneticPr fontId="4" type="noConversion"/>
  </si>
  <si>
    <t>2019.02.20.~02.22.</t>
    <phoneticPr fontId="4" type="noConversion"/>
  </si>
  <si>
    <t>2019.02.22.</t>
    <phoneticPr fontId="4" type="noConversion"/>
  </si>
  <si>
    <t>동광종합공사</t>
    <phoneticPr fontId="4" type="noConversion"/>
  </si>
  <si>
    <t>경기도 성남시 중원구 희망로359번길 7(상대원동, 1층)</t>
    <phoneticPr fontId="4" type="noConversion"/>
  </si>
  <si>
    <t>2019.02.21.</t>
    <phoneticPr fontId="4" type="noConversion"/>
  </si>
  <si>
    <t>2019.03.01.~10.31.</t>
    <phoneticPr fontId="4" type="noConversion"/>
  </si>
  <si>
    <t>2019.10.31.</t>
    <phoneticPr fontId="4" type="noConversion"/>
  </si>
  <si>
    <t>강서농원</t>
    <phoneticPr fontId="4" type="noConversion"/>
  </si>
  <si>
    <t>경기도 성남시 중원구 마지로 385(갈현동)</t>
    <phoneticPr fontId="4" type="noConversion"/>
  </si>
  <si>
    <t>2019년 조경수목 및 병해충 방제관리</t>
    <phoneticPr fontId="4" type="noConversion"/>
  </si>
  <si>
    <t>동광종합공사</t>
    <phoneticPr fontId="4" type="noConversion"/>
  </si>
  <si>
    <t>김현성</t>
    <phoneticPr fontId="4" type="noConversion"/>
  </si>
  <si>
    <t>경기도 성남시 중원구 희망로359번길 7(상대원동, 1층)</t>
    <phoneticPr fontId="4" type="noConversion"/>
  </si>
  <si>
    <t>분당서현청소년수련관</t>
    <phoneticPr fontId="4" type="noConversion"/>
  </si>
  <si>
    <t>2019년 조경수목 및 병해충 방제관리</t>
    <phoneticPr fontId="4" type="noConversion"/>
  </si>
  <si>
    <t>2019.02.21.</t>
    <phoneticPr fontId="4" type="noConversion"/>
  </si>
  <si>
    <t>2019.03.01.~10.31.</t>
    <phoneticPr fontId="4" type="noConversion"/>
  </si>
  <si>
    <t>고은미</t>
    <phoneticPr fontId="4" type="noConversion"/>
  </si>
  <si>
    <t>경기도 성남시 중원구 마지로 385(갈현동)</t>
    <phoneticPr fontId="4" type="noConversion"/>
  </si>
  <si>
    <t>분당서현청소년수련관</t>
    <phoneticPr fontId="4" type="noConversion"/>
  </si>
  <si>
    <t>통신</t>
  </si>
  <si>
    <t>수의</t>
  </si>
  <si>
    <t>서현</t>
    <phoneticPr fontId="4" type="noConversion"/>
  </si>
  <si>
    <t>차경섭</t>
    <phoneticPr fontId="4" type="noConversion"/>
  </si>
  <si>
    <t>031-729-9412</t>
    <phoneticPr fontId="4" type="noConversion"/>
  </si>
  <si>
    <t>CCTV설비 교체 공사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</si>
</sst>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29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18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/>
    </xf>
    <xf numFmtId="179" fontId="20" fillId="3" borderId="14" xfId="0" applyNumberFormat="1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3" fontId="17" fillId="0" borderId="6" xfId="0" applyNumberFormat="1" applyFont="1" applyBorder="1" applyAlignment="1">
      <alignment horizontal="right" vertical="center" shrinkToFit="1"/>
    </xf>
    <xf numFmtId="3" fontId="17" fillId="0" borderId="21" xfId="0" applyNumberFormat="1" applyFont="1" applyBorder="1" applyAlignment="1">
      <alignment horizontal="right" vertical="center" shrinkToFit="1"/>
    </xf>
    <xf numFmtId="0" fontId="17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20" fillId="0" borderId="40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 wrapText="1"/>
    </xf>
    <xf numFmtId="0" fontId="20" fillId="0" borderId="4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41" fontId="20" fillId="0" borderId="41" xfId="1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176" fontId="3" fillId="0" borderId="0" xfId="1" applyNumberFormat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center" vertical="center"/>
    </xf>
    <xf numFmtId="178" fontId="9" fillId="2" borderId="50" xfId="0" applyNumberFormat="1" applyFont="1" applyFill="1" applyBorder="1" applyAlignment="1" applyProtection="1">
      <alignment horizontal="center" vertical="center"/>
    </xf>
    <xf numFmtId="0" fontId="24" fillId="0" borderId="52" xfId="0" applyNumberFormat="1" applyFont="1" applyFill="1" applyBorder="1" applyAlignment="1" applyProtection="1">
      <alignment horizontal="center" vertical="center"/>
    </xf>
    <xf numFmtId="177" fontId="8" fillId="0" borderId="53" xfId="0" quotePrefix="1" applyNumberFormat="1" applyFont="1" applyBorder="1" applyAlignment="1">
      <alignment horizontal="center" vertical="center" shrinkToFit="1"/>
    </xf>
    <xf numFmtId="178" fontId="9" fillId="0" borderId="53" xfId="0" applyNumberFormat="1" applyFont="1" applyFill="1" applyBorder="1" applyAlignment="1" applyProtection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/>
    </xf>
    <xf numFmtId="49" fontId="8" fillId="2" borderId="15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178" fontId="24" fillId="0" borderId="24" xfId="0" applyNumberFormat="1" applyFont="1" applyFill="1" applyBorder="1" applyAlignment="1">
      <alignment horizontal="center" vertical="center"/>
    </xf>
    <xf numFmtId="177" fontId="8" fillId="0" borderId="24" xfId="0" applyNumberFormat="1" applyFont="1" applyFill="1" applyBorder="1" applyAlignment="1">
      <alignment horizontal="center" vertical="center"/>
    </xf>
    <xf numFmtId="177" fontId="8" fillId="0" borderId="25" xfId="0" applyNumberFormat="1" applyFont="1" applyFill="1" applyBorder="1" applyAlignment="1">
      <alignment horizontal="left" vertical="center" shrinkToFit="1"/>
    </xf>
    <xf numFmtId="177" fontId="8" fillId="0" borderId="26" xfId="0" applyNumberFormat="1" applyFont="1" applyFill="1" applyBorder="1" applyAlignment="1">
      <alignment horizontal="left" vertical="center" shrinkToFit="1"/>
    </xf>
    <xf numFmtId="177" fontId="8" fillId="0" borderId="27" xfId="0" applyNumberFormat="1" applyFont="1" applyFill="1" applyBorder="1" applyAlignment="1">
      <alignment horizontal="left" vertical="center" shrinkToFit="1"/>
    </xf>
    <xf numFmtId="177" fontId="8" fillId="0" borderId="28" xfId="0" applyNumberFormat="1" applyFont="1" applyFill="1" applyBorder="1" applyAlignment="1">
      <alignment horizontal="center" vertical="center"/>
    </xf>
    <xf numFmtId="177" fontId="8" fillId="0" borderId="29" xfId="0" applyNumberFormat="1" applyFont="1" applyFill="1" applyBorder="1" applyAlignment="1">
      <alignment horizontal="left" vertical="center" shrinkToFit="1"/>
    </xf>
    <xf numFmtId="49" fontId="8" fillId="2" borderId="13" xfId="0" applyNumberFormat="1" applyFont="1" applyFill="1" applyBorder="1" applyAlignment="1" applyProtection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 wrapText="1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0" fillId="0" borderId="35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>
      <alignment horizontal="center" vertical="center"/>
    </xf>
    <xf numFmtId="0" fontId="0" fillId="0" borderId="35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9" fillId="0" borderId="35" xfId="0" quotePrefix="1" applyNumberFormat="1" applyFont="1" applyFill="1" applyBorder="1" applyAlignment="1" applyProtection="1">
      <alignment horizontal="center" vertical="center"/>
    </xf>
    <xf numFmtId="0" fontId="0" fillId="0" borderId="40" xfId="0" applyNumberFormat="1" applyFont="1" applyFill="1" applyBorder="1" applyAlignment="1" applyProtection="1"/>
    <xf numFmtId="0" fontId="0" fillId="0" borderId="41" xfId="0" quotePrefix="1" applyNumberFormat="1" applyFont="1" applyFill="1" applyBorder="1" applyAlignment="1" applyProtection="1">
      <alignment horizontal="center" vertical="center"/>
    </xf>
    <xf numFmtId="0" fontId="0" fillId="0" borderId="41" xfId="0" applyNumberFormat="1" applyFont="1" applyFill="1" applyBorder="1" applyAlignment="1" applyProtection="1">
      <alignment horizontal="center" vertical="center"/>
    </xf>
    <xf numFmtId="0" fontId="0" fillId="0" borderId="41" xfId="0" quotePrefix="1" applyNumberFormat="1" applyFont="1" applyFill="1" applyBorder="1" applyAlignment="1" applyProtection="1">
      <alignment horizontal="left" vertical="center"/>
    </xf>
    <xf numFmtId="0" fontId="0" fillId="0" borderId="41" xfId="0" applyNumberFormat="1" applyFont="1" applyFill="1" applyBorder="1" applyAlignment="1" applyProtection="1">
      <alignment vertical="center"/>
    </xf>
    <xf numFmtId="0" fontId="0" fillId="0" borderId="41" xfId="0" applyNumberFormat="1" applyFont="1" applyFill="1" applyBorder="1" applyAlignment="1" applyProtection="1"/>
    <xf numFmtId="0" fontId="0" fillId="0" borderId="42" xfId="0" applyNumberFormat="1" applyFont="1" applyFill="1" applyBorder="1" applyAlignment="1" applyProtection="1"/>
    <xf numFmtId="0" fontId="9" fillId="0" borderId="41" xfId="0" quotePrefix="1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78" fontId="24" fillId="0" borderId="28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20" fillId="0" borderId="41" xfId="0" quotePrefix="1" applyFont="1" applyFill="1" applyBorder="1" applyAlignment="1">
      <alignment horizontal="center" vertical="center"/>
    </xf>
    <xf numFmtId="177" fontId="8" fillId="0" borderId="24" xfId="0" applyNumberFormat="1" applyFont="1" applyFill="1" applyBorder="1" applyAlignment="1">
      <alignment horizontal="left" vertical="center" shrinkToFit="1"/>
    </xf>
    <xf numFmtId="41" fontId="9" fillId="0" borderId="53" xfId="1" applyFont="1" applyFill="1" applyBorder="1" applyAlignment="1" applyProtection="1">
      <alignment horizontal="center" vertical="center"/>
    </xf>
    <xf numFmtId="177" fontId="27" fillId="0" borderId="39" xfId="0" applyNumberFormat="1" applyFont="1" applyFill="1" applyBorder="1" applyAlignment="1">
      <alignment horizontal="center" vertical="center"/>
    </xf>
    <xf numFmtId="178" fontId="8" fillId="0" borderId="24" xfId="0" applyNumberFormat="1" applyFont="1" applyFill="1" applyBorder="1" applyAlignment="1">
      <alignment horizontal="center" vertical="center"/>
    </xf>
    <xf numFmtId="38" fontId="24" fillId="0" borderId="24" xfId="2" applyNumberFormat="1" applyFont="1" applyFill="1" applyBorder="1" applyAlignment="1">
      <alignment horizontal="center" vertical="center"/>
    </xf>
    <xf numFmtId="0" fontId="25" fillId="0" borderId="25" xfId="0" applyFont="1" applyFill="1" applyBorder="1" applyAlignment="1">
      <alignment horizontal="left" vertical="center"/>
    </xf>
    <xf numFmtId="177" fontId="8" fillId="0" borderId="26" xfId="0" applyNumberFormat="1" applyFont="1" applyFill="1" applyBorder="1" applyAlignment="1">
      <alignment horizontal="left" vertical="center" wrapText="1" shrinkToFit="1"/>
    </xf>
    <xf numFmtId="178" fontId="8" fillId="0" borderId="28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24" fillId="0" borderId="24" xfId="11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1" xfId="0" quotePrefix="1" applyFont="1" applyFill="1" applyBorder="1" applyAlignment="1">
      <alignment horizontal="center" vertical="center" wrapText="1"/>
    </xf>
    <xf numFmtId="176" fontId="3" fillId="0" borderId="41" xfId="1" applyNumberFormat="1" applyFont="1" applyFill="1" applyBorder="1" applyAlignment="1">
      <alignment horizontal="center" vertical="center"/>
    </xf>
    <xf numFmtId="41" fontId="3" fillId="0" borderId="41" xfId="1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1" xfId="0" quotePrefix="1" applyFont="1" applyBorder="1" applyAlignment="1">
      <alignment horizontal="center" vertical="center" wrapText="1"/>
    </xf>
    <xf numFmtId="41" fontId="3" fillId="0" borderId="41" xfId="1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41" fontId="24" fillId="0" borderId="37" xfId="1" applyFont="1" applyFill="1" applyBorder="1" applyAlignment="1" applyProtection="1">
      <alignment horizontal="center" vertical="center" wrapText="1"/>
    </xf>
    <xf numFmtId="41" fontId="26" fillId="0" borderId="37" xfId="1" applyFont="1" applyFill="1" applyBorder="1" applyAlignment="1" applyProtection="1">
      <alignment horizontal="center" vertical="center" wrapText="1"/>
    </xf>
    <xf numFmtId="41" fontId="24" fillId="0" borderId="24" xfId="1" applyFont="1" applyFill="1" applyBorder="1" applyAlignment="1" applyProtection="1">
      <alignment horizontal="center" vertical="center" wrapText="1"/>
    </xf>
    <xf numFmtId="41" fontId="26" fillId="0" borderId="24" xfId="1" applyFont="1" applyFill="1" applyBorder="1" applyAlignment="1" applyProtection="1">
      <alignment horizontal="center" vertical="center" wrapText="1"/>
    </xf>
    <xf numFmtId="41" fontId="24" fillId="0" borderId="28" xfId="1" applyFont="1" applyFill="1" applyBorder="1" applyAlignment="1" applyProtection="1">
      <alignment horizontal="center" vertical="center" wrapText="1"/>
    </xf>
    <xf numFmtId="41" fontId="26" fillId="0" borderId="28" xfId="1" applyFont="1" applyFill="1" applyBorder="1" applyAlignment="1" applyProtection="1">
      <alignment horizontal="center" vertical="center" wrapText="1"/>
    </xf>
    <xf numFmtId="41" fontId="8" fillId="0" borderId="38" xfId="1" applyFont="1" applyFill="1" applyBorder="1" applyAlignment="1">
      <alignment horizontal="center" vertical="center" wrapText="1"/>
    </xf>
    <xf numFmtId="41" fontId="8" fillId="0" borderId="25" xfId="1" applyFont="1" applyFill="1" applyBorder="1" applyAlignment="1">
      <alignment horizontal="center" vertical="center" wrapText="1"/>
    </xf>
    <xf numFmtId="41" fontId="8" fillId="0" borderId="29" xfId="1" applyFont="1" applyFill="1" applyBorder="1" applyAlignment="1">
      <alignment horizontal="center" vertical="center" wrapText="1"/>
    </xf>
    <xf numFmtId="0" fontId="24" fillId="0" borderId="54" xfId="11" applyFont="1" applyFill="1" applyBorder="1" applyAlignment="1">
      <alignment horizontal="center" vertical="center" shrinkToFit="1"/>
    </xf>
    <xf numFmtId="180" fontId="8" fillId="0" borderId="54" xfId="12" applyNumberFormat="1" applyFont="1" applyFill="1" applyBorder="1" applyAlignment="1">
      <alignment vertical="center" wrapText="1"/>
    </xf>
    <xf numFmtId="0" fontId="24" fillId="0" borderId="55" xfId="11" applyFont="1" applyFill="1" applyBorder="1" applyAlignment="1">
      <alignment horizontal="center" vertical="center" shrinkToFit="1"/>
    </xf>
    <xf numFmtId="180" fontId="8" fillId="0" borderId="55" xfId="12" applyNumberFormat="1" applyFont="1" applyFill="1" applyBorder="1" applyAlignment="1">
      <alignment vertical="center" wrapText="1"/>
    </xf>
    <xf numFmtId="177" fontId="8" fillId="0" borderId="28" xfId="0" quotePrefix="1" applyNumberFormat="1" applyFont="1" applyFill="1" applyBorder="1" applyAlignment="1">
      <alignment horizontal="center" vertical="center"/>
    </xf>
    <xf numFmtId="0" fontId="24" fillId="0" borderId="37" xfId="0" applyNumberFormat="1" applyFont="1" applyFill="1" applyBorder="1" applyAlignment="1" applyProtection="1">
      <alignment horizontal="center" vertical="center"/>
    </xf>
    <xf numFmtId="177" fontId="8" fillId="0" borderId="37" xfId="0" applyNumberFormat="1" applyFont="1" applyFill="1" applyBorder="1" applyAlignment="1">
      <alignment horizontal="left" vertical="center" shrinkToFit="1"/>
    </xf>
    <xf numFmtId="0" fontId="24" fillId="0" borderId="37" xfId="11" applyFont="1" applyFill="1" applyBorder="1" applyAlignment="1">
      <alignment horizontal="center" vertical="center" shrinkToFit="1"/>
    </xf>
    <xf numFmtId="180" fontId="8" fillId="0" borderId="37" xfId="12" applyNumberFormat="1" applyFont="1" applyFill="1" applyBorder="1" applyAlignment="1">
      <alignment vertical="center" wrapText="1"/>
    </xf>
    <xf numFmtId="0" fontId="24" fillId="0" borderId="24" xfId="0" applyNumberFormat="1" applyFont="1" applyFill="1" applyBorder="1" applyAlignment="1" applyProtection="1">
      <alignment horizontal="center" vertical="center"/>
    </xf>
    <xf numFmtId="180" fontId="8" fillId="0" borderId="24" xfId="12" applyNumberFormat="1" applyFont="1" applyFill="1" applyBorder="1" applyAlignment="1">
      <alignment vertical="center" wrapText="1"/>
    </xf>
    <xf numFmtId="177" fontId="8" fillId="0" borderId="24" xfId="0" applyNumberFormat="1" applyFont="1" applyFill="1" applyBorder="1" applyAlignment="1">
      <alignment horizontal="left" vertical="center" wrapText="1" shrinkToFit="1"/>
    </xf>
    <xf numFmtId="0" fontId="24" fillId="0" borderId="28" xfId="0" applyNumberFormat="1" applyFont="1" applyFill="1" applyBorder="1" applyAlignment="1" applyProtection="1">
      <alignment horizontal="center" vertical="center"/>
    </xf>
    <xf numFmtId="177" fontId="8" fillId="0" borderId="28" xfId="0" applyNumberFormat="1" applyFont="1" applyFill="1" applyBorder="1" applyAlignment="1">
      <alignment horizontal="left" vertical="center" shrinkToFit="1"/>
    </xf>
    <xf numFmtId="0" fontId="24" fillId="0" borderId="28" xfId="11" applyFont="1" applyFill="1" applyBorder="1" applyAlignment="1">
      <alignment horizontal="center" vertical="center" shrinkToFit="1"/>
    </xf>
    <xf numFmtId="180" fontId="8" fillId="0" borderId="28" xfId="12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10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14" fontId="14" fillId="0" borderId="6" xfId="0" applyNumberFormat="1" applyFont="1" applyFill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9" fontId="14" fillId="0" borderId="7" xfId="0" applyNumberFormat="1" applyFont="1" applyBorder="1" applyAlignment="1">
      <alignment horizontal="center" vertical="center" wrapText="1"/>
    </xf>
    <xf numFmtId="49" fontId="8" fillId="2" borderId="45" xfId="0" applyNumberFormat="1" applyFont="1" applyFill="1" applyBorder="1" applyAlignment="1" applyProtection="1">
      <alignment horizontal="center" vertical="center"/>
    </xf>
    <xf numFmtId="49" fontId="8" fillId="2" borderId="46" xfId="0" applyNumberFormat="1" applyFont="1" applyFill="1" applyBorder="1" applyAlignment="1" applyProtection="1">
      <alignment horizontal="center" vertical="center"/>
    </xf>
    <xf numFmtId="49" fontId="8" fillId="2" borderId="47" xfId="0" applyNumberFormat="1" applyFont="1" applyFill="1" applyBorder="1" applyAlignment="1" applyProtection="1">
      <alignment horizontal="center" vertical="center"/>
    </xf>
    <xf numFmtId="49" fontId="8" fillId="2" borderId="51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49" fontId="8" fillId="2" borderId="49" xfId="0" applyNumberFormat="1" applyFont="1" applyFill="1" applyBorder="1" applyAlignment="1" applyProtection="1">
      <alignment horizontal="center" vertical="center"/>
    </xf>
    <xf numFmtId="0" fontId="8" fillId="2" borderId="43" xfId="0" applyNumberFormat="1" applyFont="1" applyFill="1" applyBorder="1" applyAlignment="1" applyProtection="1">
      <alignment horizontal="center" vertical="center"/>
    </xf>
    <xf numFmtId="0" fontId="8" fillId="2" borderId="48" xfId="0" applyNumberFormat="1" applyFont="1" applyFill="1" applyBorder="1" applyAlignment="1" applyProtection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2"/>
    <cellStyle name="표준 2 2" xfId="11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tabSelected="1" zoomScale="85" zoomScaleNormal="85" workbookViewId="0">
      <selection activeCell="F3" sqref="F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40" t="s">
        <v>68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24.75" customHeight="1" thickBot="1" x14ac:dyDescent="0.2">
      <c r="A2" s="83" t="s">
        <v>69</v>
      </c>
      <c r="B2" s="84" t="s">
        <v>48</v>
      </c>
      <c r="C2" s="84" t="s">
        <v>70</v>
      </c>
      <c r="D2" s="84" t="s">
        <v>71</v>
      </c>
      <c r="E2" s="84" t="s">
        <v>72</v>
      </c>
      <c r="F2" s="84" t="s">
        <v>73</v>
      </c>
      <c r="G2" s="84" t="s">
        <v>74</v>
      </c>
      <c r="H2" s="84" t="s">
        <v>75</v>
      </c>
      <c r="I2" s="85" t="s">
        <v>49</v>
      </c>
      <c r="J2" s="85" t="s">
        <v>76</v>
      </c>
      <c r="K2" s="85" t="s">
        <v>77</v>
      </c>
      <c r="L2" s="86" t="s">
        <v>1</v>
      </c>
    </row>
    <row r="3" spans="1:12" ht="24.75" customHeight="1" thickTop="1" thickBot="1" x14ac:dyDescent="0.2">
      <c r="A3" s="104">
        <v>2019</v>
      </c>
      <c r="B3" s="105">
        <v>3</v>
      </c>
      <c r="C3" s="106" t="s">
        <v>144</v>
      </c>
      <c r="D3" s="105" t="s">
        <v>145</v>
      </c>
      <c r="E3" s="106" t="s">
        <v>146</v>
      </c>
      <c r="F3" s="107">
        <v>3000</v>
      </c>
      <c r="G3" s="105" t="s">
        <v>147</v>
      </c>
      <c r="H3" s="108">
        <v>1950</v>
      </c>
      <c r="I3" s="45" t="s">
        <v>148</v>
      </c>
      <c r="J3" s="45" t="s">
        <v>149</v>
      </c>
      <c r="K3" s="45" t="s">
        <v>150</v>
      </c>
      <c r="L3" s="109"/>
    </row>
  </sheetData>
  <mergeCells count="1">
    <mergeCell ref="A1:L1"/>
  </mergeCells>
  <phoneticPr fontId="4" type="noConversion"/>
  <pageMargins left="0.25" right="0.25" top="0.75" bottom="0.75" header="0.3" footer="0.3"/>
  <pageSetup paperSize="9" scale="83" fitToHeight="0" orientation="landscape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42" t="s">
        <v>96</v>
      </c>
      <c r="B1" s="142"/>
      <c r="C1" s="142"/>
      <c r="D1" s="142"/>
      <c r="E1" s="142"/>
      <c r="F1" s="142"/>
      <c r="G1" s="142"/>
      <c r="H1" s="142"/>
      <c r="I1" s="142"/>
    </row>
    <row r="2" spans="1:9" ht="26.25" thickBot="1" x14ac:dyDescent="0.2">
      <c r="A2" s="143"/>
      <c r="B2" s="143"/>
      <c r="C2" s="40"/>
      <c r="D2" s="40"/>
      <c r="E2" s="40"/>
      <c r="F2" s="40"/>
      <c r="G2" s="40"/>
      <c r="H2" s="40"/>
      <c r="I2" s="49" t="s">
        <v>3</v>
      </c>
    </row>
    <row r="3" spans="1:9" ht="26.25" customHeight="1" x14ac:dyDescent="0.15">
      <c r="A3" s="178" t="s">
        <v>4</v>
      </c>
      <c r="B3" s="176" t="s">
        <v>5</v>
      </c>
      <c r="C3" s="176" t="s">
        <v>79</v>
      </c>
      <c r="D3" s="176" t="s">
        <v>98</v>
      </c>
      <c r="E3" s="172" t="s">
        <v>101</v>
      </c>
      <c r="F3" s="173"/>
      <c r="G3" s="172" t="s">
        <v>102</v>
      </c>
      <c r="H3" s="173"/>
      <c r="I3" s="174" t="s">
        <v>97</v>
      </c>
    </row>
    <row r="4" spans="1:9" ht="28.5" customHeight="1" thickBot="1" x14ac:dyDescent="0.2">
      <c r="A4" s="179"/>
      <c r="B4" s="177"/>
      <c r="C4" s="177"/>
      <c r="D4" s="177"/>
      <c r="E4" s="52" t="s">
        <v>99</v>
      </c>
      <c r="F4" s="52" t="s">
        <v>100</v>
      </c>
      <c r="G4" s="52" t="s">
        <v>99</v>
      </c>
      <c r="H4" s="52" t="s">
        <v>100</v>
      </c>
      <c r="I4" s="175"/>
    </row>
    <row r="5" spans="1:9" ht="28.5" customHeight="1" thickTop="1" thickBot="1" x14ac:dyDescent="0.2">
      <c r="A5" s="53"/>
      <c r="B5" s="54" t="s">
        <v>111</v>
      </c>
      <c r="C5" s="55"/>
      <c r="D5" s="55"/>
      <c r="E5" s="94"/>
      <c r="F5" s="55"/>
      <c r="G5" s="94"/>
      <c r="H5" s="55"/>
      <c r="I5" s="95"/>
    </row>
    <row r="6" spans="1:9" x14ac:dyDescent="0.15">
      <c r="C6" s="50"/>
      <c r="D6" s="50"/>
      <c r="E6" s="50"/>
      <c r="F6" s="50"/>
      <c r="G6" s="50"/>
      <c r="H6" s="50"/>
      <c r="I6" s="51"/>
    </row>
    <row r="7" spans="1:9" x14ac:dyDescent="0.15">
      <c r="A7" s="2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28" sqref="C28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 x14ac:dyDescent="0.2">
      <c r="A1" s="141" t="s">
        <v>87</v>
      </c>
      <c r="B1" s="141"/>
      <c r="C1" s="141"/>
      <c r="D1" s="141"/>
      <c r="E1" s="141"/>
      <c r="F1" s="141"/>
      <c r="G1" s="141"/>
      <c r="H1" s="141"/>
      <c r="I1" s="141"/>
    </row>
    <row r="2" spans="1:9" ht="24.75" thickBot="1" x14ac:dyDescent="0.2">
      <c r="A2" s="21" t="s">
        <v>47</v>
      </c>
      <c r="B2" s="22" t="s">
        <v>48</v>
      </c>
      <c r="C2" s="23" t="s">
        <v>64</v>
      </c>
      <c r="D2" s="23" t="s">
        <v>0</v>
      </c>
      <c r="E2" s="24" t="s">
        <v>65</v>
      </c>
      <c r="F2" s="23" t="s">
        <v>49</v>
      </c>
      <c r="G2" s="23" t="s">
        <v>50</v>
      </c>
      <c r="H2" s="23" t="s">
        <v>51</v>
      </c>
      <c r="I2" s="25" t="s">
        <v>1</v>
      </c>
    </row>
    <row r="3" spans="1:9" ht="25.5" customHeight="1" thickTop="1" thickBot="1" x14ac:dyDescent="0.2">
      <c r="A3" s="110"/>
      <c r="B3" s="111"/>
      <c r="C3" s="112" t="s">
        <v>112</v>
      </c>
      <c r="D3" s="111"/>
      <c r="E3" s="113"/>
      <c r="F3" s="111"/>
      <c r="G3" s="111"/>
      <c r="H3" s="111"/>
      <c r="I3" s="114"/>
    </row>
  </sheetData>
  <mergeCells count="1">
    <mergeCell ref="A1:I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12" sqref="C1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41" t="s">
        <v>93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3" ht="27" customHeight="1" thickBot="1" x14ac:dyDescent="0.2">
      <c r="A2" s="21" t="s">
        <v>47</v>
      </c>
      <c r="B2" s="22" t="s">
        <v>48</v>
      </c>
      <c r="C2" s="23" t="s">
        <v>92</v>
      </c>
      <c r="D2" s="23" t="s">
        <v>91</v>
      </c>
      <c r="E2" s="23" t="s">
        <v>0</v>
      </c>
      <c r="F2" s="22" t="s">
        <v>103</v>
      </c>
      <c r="G2" s="22" t="s">
        <v>90</v>
      </c>
      <c r="H2" s="22" t="s">
        <v>89</v>
      </c>
      <c r="I2" s="22" t="s">
        <v>88</v>
      </c>
      <c r="J2" s="23" t="s">
        <v>49</v>
      </c>
      <c r="K2" s="23" t="s">
        <v>50</v>
      </c>
      <c r="L2" s="23" t="s">
        <v>51</v>
      </c>
      <c r="M2" s="25" t="s">
        <v>1</v>
      </c>
    </row>
    <row r="3" spans="1:13" ht="27" customHeight="1" thickTop="1" thickBot="1" x14ac:dyDescent="0.2">
      <c r="A3" s="42">
        <v>2019</v>
      </c>
      <c r="B3" s="43">
        <v>3</v>
      </c>
      <c r="C3" s="92" t="s">
        <v>184</v>
      </c>
      <c r="D3" s="45" t="s">
        <v>179</v>
      </c>
      <c r="E3" s="45" t="s">
        <v>180</v>
      </c>
      <c r="F3" s="46">
        <v>5000</v>
      </c>
      <c r="G3" s="46">
        <v>0</v>
      </c>
      <c r="H3" s="46">
        <v>0</v>
      </c>
      <c r="I3" s="46">
        <v>5000</v>
      </c>
      <c r="J3" s="44" t="s">
        <v>181</v>
      </c>
      <c r="K3" s="44" t="s">
        <v>182</v>
      </c>
      <c r="L3" s="44" t="s">
        <v>183</v>
      </c>
      <c r="M3" s="47"/>
    </row>
  </sheetData>
  <mergeCells count="1">
    <mergeCell ref="A1:M1"/>
  </mergeCells>
  <phoneticPr fontId="4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42" t="s">
        <v>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6.25" thickBot="1" x14ac:dyDescent="0.2">
      <c r="A2" s="143"/>
      <c r="B2" s="143"/>
      <c r="C2" s="40"/>
      <c r="D2" s="40"/>
      <c r="E2" s="40"/>
      <c r="F2" s="59"/>
      <c r="G2" s="59"/>
      <c r="H2" s="59"/>
      <c r="I2" s="59"/>
      <c r="J2" s="144" t="s">
        <v>3</v>
      </c>
      <c r="K2" s="144"/>
    </row>
    <row r="3" spans="1:11" ht="22.5" customHeight="1" thickBot="1" x14ac:dyDescent="0.2">
      <c r="A3" s="56" t="s">
        <v>4</v>
      </c>
      <c r="B3" s="57" t="s">
        <v>5</v>
      </c>
      <c r="C3" s="57" t="s">
        <v>0</v>
      </c>
      <c r="D3" s="57" t="s">
        <v>6</v>
      </c>
      <c r="E3" s="57" t="s">
        <v>7</v>
      </c>
      <c r="F3" s="57" t="s">
        <v>8</v>
      </c>
      <c r="G3" s="57" t="s">
        <v>9</v>
      </c>
      <c r="H3" s="57" t="s">
        <v>10</v>
      </c>
      <c r="I3" s="57" t="s">
        <v>11</v>
      </c>
      <c r="J3" s="57" t="s">
        <v>12</v>
      </c>
      <c r="K3" s="58" t="s">
        <v>1</v>
      </c>
    </row>
    <row r="4" spans="1:11" ht="26.25" customHeight="1" thickTop="1" thickBot="1" x14ac:dyDescent="0.2">
      <c r="A4" s="75"/>
      <c r="B4" s="82" t="s">
        <v>110</v>
      </c>
      <c r="C4" s="76"/>
      <c r="D4" s="77"/>
      <c r="E4" s="77"/>
      <c r="F4" s="78"/>
      <c r="G4" s="79"/>
      <c r="H4" s="80"/>
      <c r="I4" s="80"/>
      <c r="J4" s="80"/>
      <c r="K4" s="8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42" t="s">
        <v>23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</row>
    <row r="2" spans="1:11" ht="26.25" thickBot="1" x14ac:dyDescent="0.2">
      <c r="A2" s="143"/>
      <c r="B2" s="143"/>
      <c r="C2" s="40"/>
      <c r="D2" s="40"/>
      <c r="E2" s="40"/>
      <c r="F2" s="59"/>
      <c r="G2" s="59"/>
      <c r="H2" s="59"/>
      <c r="I2" s="59"/>
      <c r="J2" s="144" t="s">
        <v>3</v>
      </c>
      <c r="K2" s="144"/>
    </row>
    <row r="3" spans="1:11" ht="22.5" customHeight="1" thickBot="1" x14ac:dyDescent="0.2">
      <c r="A3" s="56" t="s">
        <v>4</v>
      </c>
      <c r="B3" s="57" t="s">
        <v>5</v>
      </c>
      <c r="C3" s="57" t="s">
        <v>0</v>
      </c>
      <c r="D3" s="57" t="s">
        <v>8</v>
      </c>
      <c r="E3" s="57" t="s">
        <v>24</v>
      </c>
      <c r="F3" s="57" t="s">
        <v>20</v>
      </c>
      <c r="G3" s="57" t="s">
        <v>25</v>
      </c>
      <c r="H3" s="57" t="s">
        <v>28</v>
      </c>
      <c r="I3" s="57" t="s">
        <v>26</v>
      </c>
      <c r="J3" s="57" t="s">
        <v>27</v>
      </c>
      <c r="K3" s="58" t="s">
        <v>1</v>
      </c>
    </row>
    <row r="4" spans="1:11" ht="26.25" customHeight="1" thickTop="1" thickBot="1" x14ac:dyDescent="0.2">
      <c r="A4" s="69"/>
      <c r="B4" s="74" t="s">
        <v>109</v>
      </c>
      <c r="C4" s="70"/>
      <c r="D4" s="71"/>
      <c r="E4" s="71"/>
      <c r="F4" s="72"/>
      <c r="G4" s="71"/>
      <c r="H4" s="71"/>
      <c r="I4" s="71"/>
      <c r="J4" s="71"/>
      <c r="K4" s="73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C5" sqref="C5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42" t="s">
        <v>13</v>
      </c>
      <c r="B1" s="142"/>
      <c r="C1" s="142"/>
      <c r="D1" s="142"/>
      <c r="E1" s="142"/>
      <c r="F1" s="142"/>
      <c r="G1" s="142"/>
      <c r="H1" s="142"/>
      <c r="I1" s="142"/>
    </row>
    <row r="2" spans="1:9" ht="26.25" thickBot="1" x14ac:dyDescent="0.2">
      <c r="A2" s="48"/>
      <c r="B2" s="48"/>
      <c r="C2" s="40"/>
      <c r="D2" s="40"/>
      <c r="E2" s="40"/>
      <c r="F2" s="59"/>
      <c r="G2" s="59"/>
      <c r="H2" s="144" t="s">
        <v>3</v>
      </c>
      <c r="I2" s="144"/>
    </row>
    <row r="3" spans="1:9" ht="29.25" customHeight="1" thickBot="1" x14ac:dyDescent="0.2">
      <c r="A3" s="67" t="s">
        <v>5</v>
      </c>
      <c r="B3" s="57" t="s">
        <v>30</v>
      </c>
      <c r="C3" s="57" t="s">
        <v>14</v>
      </c>
      <c r="D3" s="57" t="s">
        <v>15</v>
      </c>
      <c r="E3" s="57" t="s">
        <v>16</v>
      </c>
      <c r="F3" s="57" t="s">
        <v>17</v>
      </c>
      <c r="G3" s="68" t="s">
        <v>66</v>
      </c>
      <c r="H3" s="57" t="s">
        <v>29</v>
      </c>
      <c r="I3" s="58" t="s">
        <v>18</v>
      </c>
    </row>
    <row r="4" spans="1:9" ht="29.25" customHeight="1" thickTop="1" x14ac:dyDescent="0.15">
      <c r="A4" s="63" t="s">
        <v>152</v>
      </c>
      <c r="B4" s="124" t="s">
        <v>156</v>
      </c>
      <c r="C4" s="125">
        <v>883000</v>
      </c>
      <c r="D4" s="97" t="s">
        <v>153</v>
      </c>
      <c r="E4" s="60" t="s">
        <v>153</v>
      </c>
      <c r="F4" s="61" t="s">
        <v>154</v>
      </c>
      <c r="G4" s="61" t="s">
        <v>155</v>
      </c>
      <c r="H4" s="61" t="s">
        <v>154</v>
      </c>
      <c r="I4" s="62"/>
    </row>
    <row r="5" spans="1:9" ht="29.25" customHeight="1" x14ac:dyDescent="0.15">
      <c r="A5" s="63" t="s">
        <v>106</v>
      </c>
      <c r="B5" s="124" t="s">
        <v>124</v>
      </c>
      <c r="C5" s="125">
        <f>180000*12</f>
        <v>2160000</v>
      </c>
      <c r="D5" s="97" t="s">
        <v>138</v>
      </c>
      <c r="E5" s="60" t="s">
        <v>136</v>
      </c>
      <c r="F5" s="61" t="s">
        <v>137</v>
      </c>
      <c r="G5" s="61" t="s">
        <v>139</v>
      </c>
      <c r="H5" s="61" t="s">
        <v>140</v>
      </c>
      <c r="I5" s="62"/>
    </row>
    <row r="6" spans="1:9" ht="29.25" customHeight="1" x14ac:dyDescent="0.15">
      <c r="A6" s="63" t="s">
        <v>105</v>
      </c>
      <c r="B6" s="124" t="s">
        <v>125</v>
      </c>
      <c r="C6" s="125">
        <f>(38500*12)+(242000*12)</f>
        <v>3366000</v>
      </c>
      <c r="D6" s="97" t="s">
        <v>138</v>
      </c>
      <c r="E6" s="60" t="s">
        <v>136</v>
      </c>
      <c r="F6" s="61" t="s">
        <v>137</v>
      </c>
      <c r="G6" s="61" t="s">
        <v>141</v>
      </c>
      <c r="H6" s="61" t="s">
        <v>140</v>
      </c>
      <c r="I6" s="62"/>
    </row>
    <row r="7" spans="1:9" ht="29.25" customHeight="1" x14ac:dyDescent="0.15">
      <c r="A7" s="63" t="s">
        <v>113</v>
      </c>
      <c r="B7" s="124" t="s">
        <v>126</v>
      </c>
      <c r="C7" s="125">
        <v>3234000</v>
      </c>
      <c r="D7" s="97" t="s">
        <v>138</v>
      </c>
      <c r="E7" s="60" t="s">
        <v>136</v>
      </c>
      <c r="F7" s="61" t="s">
        <v>137</v>
      </c>
      <c r="G7" s="61" t="s">
        <v>142</v>
      </c>
      <c r="H7" s="61" t="s">
        <v>140</v>
      </c>
      <c r="I7" s="62"/>
    </row>
    <row r="8" spans="1:9" ht="29.25" customHeight="1" x14ac:dyDescent="0.15">
      <c r="A8" s="63" t="s">
        <v>114</v>
      </c>
      <c r="B8" s="124" t="s">
        <v>127</v>
      </c>
      <c r="C8" s="125">
        <v>10576440</v>
      </c>
      <c r="D8" s="97" t="s">
        <v>138</v>
      </c>
      <c r="E8" s="60" t="s">
        <v>136</v>
      </c>
      <c r="F8" s="61" t="s">
        <v>137</v>
      </c>
      <c r="G8" s="61" t="s">
        <v>139</v>
      </c>
      <c r="H8" s="61" t="s">
        <v>140</v>
      </c>
      <c r="I8" s="62"/>
    </row>
    <row r="9" spans="1:9" ht="29.25" customHeight="1" x14ac:dyDescent="0.15">
      <c r="A9" s="63" t="s">
        <v>115</v>
      </c>
      <c r="B9" s="124" t="s">
        <v>128</v>
      </c>
      <c r="C9" s="125">
        <v>1620000</v>
      </c>
      <c r="D9" s="97" t="s">
        <v>138</v>
      </c>
      <c r="E9" s="60" t="s">
        <v>136</v>
      </c>
      <c r="F9" s="61" t="s">
        <v>137</v>
      </c>
      <c r="G9" s="61" t="s">
        <v>143</v>
      </c>
      <c r="H9" s="61" t="s">
        <v>140</v>
      </c>
      <c r="I9" s="98"/>
    </row>
    <row r="10" spans="1:9" ht="29.25" customHeight="1" x14ac:dyDescent="0.15">
      <c r="A10" s="63" t="s">
        <v>116</v>
      </c>
      <c r="B10" s="124" t="s">
        <v>129</v>
      </c>
      <c r="C10" s="125">
        <f>4300*6780</f>
        <v>29154000</v>
      </c>
      <c r="D10" s="97" t="s">
        <v>138</v>
      </c>
      <c r="E10" s="60" t="s">
        <v>136</v>
      </c>
      <c r="F10" s="61" t="s">
        <v>137</v>
      </c>
      <c r="G10" s="61" t="s">
        <v>143</v>
      </c>
      <c r="H10" s="61" t="s">
        <v>140</v>
      </c>
      <c r="I10" s="62"/>
    </row>
    <row r="11" spans="1:9" ht="29.25" customHeight="1" x14ac:dyDescent="0.15">
      <c r="A11" s="99" t="s">
        <v>117</v>
      </c>
      <c r="B11" s="124" t="s">
        <v>130</v>
      </c>
      <c r="C11" s="125">
        <v>276565750</v>
      </c>
      <c r="D11" s="96" t="s">
        <v>121</v>
      </c>
      <c r="E11" s="60" t="s">
        <v>136</v>
      </c>
      <c r="F11" s="61" t="s">
        <v>137</v>
      </c>
      <c r="G11" s="61" t="s">
        <v>139</v>
      </c>
      <c r="H11" s="61" t="s">
        <v>140</v>
      </c>
      <c r="I11" s="62"/>
    </row>
    <row r="12" spans="1:9" ht="29.25" customHeight="1" x14ac:dyDescent="0.15">
      <c r="A12" s="63" t="s">
        <v>118</v>
      </c>
      <c r="B12" s="124" t="s">
        <v>131</v>
      </c>
      <c r="C12" s="125">
        <f>48000*226</f>
        <v>10848000</v>
      </c>
      <c r="D12" s="96" t="s">
        <v>121</v>
      </c>
      <c r="E12" s="60" t="s">
        <v>136</v>
      </c>
      <c r="F12" s="61" t="s">
        <v>137</v>
      </c>
      <c r="G12" s="61" t="s">
        <v>143</v>
      </c>
      <c r="H12" s="61" t="s">
        <v>140</v>
      </c>
      <c r="I12" s="62"/>
    </row>
    <row r="13" spans="1:9" ht="29.25" customHeight="1" x14ac:dyDescent="0.15">
      <c r="A13" s="63" t="s">
        <v>119</v>
      </c>
      <c r="B13" s="124" t="s">
        <v>132</v>
      </c>
      <c r="C13" s="125">
        <f>135000*2*12</f>
        <v>3240000</v>
      </c>
      <c r="D13" s="96" t="s">
        <v>122</v>
      </c>
      <c r="E13" s="60" t="s">
        <v>136</v>
      </c>
      <c r="F13" s="61" t="s">
        <v>137</v>
      </c>
      <c r="G13" s="61" t="s">
        <v>139</v>
      </c>
      <c r="H13" s="61" t="s">
        <v>140</v>
      </c>
      <c r="I13" s="62"/>
    </row>
    <row r="14" spans="1:9" ht="29.25" customHeight="1" thickBot="1" x14ac:dyDescent="0.2">
      <c r="A14" s="64" t="s">
        <v>120</v>
      </c>
      <c r="B14" s="126" t="s">
        <v>133</v>
      </c>
      <c r="C14" s="127">
        <v>1140000</v>
      </c>
      <c r="D14" s="100" t="s">
        <v>123</v>
      </c>
      <c r="E14" s="87" t="s">
        <v>134</v>
      </c>
      <c r="F14" s="65" t="s">
        <v>135</v>
      </c>
      <c r="G14" s="128" t="s">
        <v>151</v>
      </c>
      <c r="H14" s="128" t="s">
        <v>151</v>
      </c>
      <c r="I14" s="66"/>
    </row>
  </sheetData>
  <mergeCells count="2">
    <mergeCell ref="A1:I1"/>
    <mergeCell ref="H2:I2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B1" zoomScaleNormal="100" workbookViewId="0">
      <selection activeCell="F8" sqref="F8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42" t="s">
        <v>19</v>
      </c>
      <c r="B1" s="142"/>
      <c r="C1" s="142"/>
      <c r="D1" s="142"/>
      <c r="E1" s="142"/>
      <c r="F1" s="142"/>
      <c r="G1" s="142"/>
      <c r="H1" s="142"/>
      <c r="I1" s="142"/>
    </row>
    <row r="2" spans="1:9" ht="26.25" thickBot="1" x14ac:dyDescent="0.2">
      <c r="A2" s="143"/>
      <c r="B2" s="143"/>
      <c r="C2" s="40"/>
      <c r="D2" s="40"/>
      <c r="E2" s="40"/>
      <c r="F2" s="40"/>
      <c r="G2" s="40"/>
      <c r="H2" s="40"/>
      <c r="I2" s="49" t="s">
        <v>84</v>
      </c>
    </row>
    <row r="3" spans="1:9" ht="26.25" customHeight="1" thickBot="1" x14ac:dyDescent="0.2">
      <c r="A3" s="56" t="s">
        <v>4</v>
      </c>
      <c r="B3" s="57" t="s">
        <v>5</v>
      </c>
      <c r="C3" s="57" t="s">
        <v>79</v>
      </c>
      <c r="D3" s="57" t="s">
        <v>80</v>
      </c>
      <c r="E3" s="57" t="s">
        <v>85</v>
      </c>
      <c r="F3" s="57" t="s">
        <v>81</v>
      </c>
      <c r="G3" s="57" t="s">
        <v>82</v>
      </c>
      <c r="H3" s="57" t="s">
        <v>83</v>
      </c>
      <c r="I3" s="58" t="s">
        <v>94</v>
      </c>
    </row>
    <row r="4" spans="1:9" ht="28.5" customHeight="1" thickTop="1" x14ac:dyDescent="0.15">
      <c r="A4" s="129" t="s">
        <v>104</v>
      </c>
      <c r="B4" s="130" t="s">
        <v>106</v>
      </c>
      <c r="C4" s="131" t="s">
        <v>124</v>
      </c>
      <c r="D4" s="132">
        <f>180000*12</f>
        <v>2160000</v>
      </c>
      <c r="E4" s="115"/>
      <c r="F4" s="115">
        <v>180000</v>
      </c>
      <c r="G4" s="115"/>
      <c r="H4" s="116">
        <f t="shared" ref="H4:H8" si="0">E4+F4+G4</f>
        <v>180000</v>
      </c>
      <c r="I4" s="121"/>
    </row>
    <row r="5" spans="1:9" ht="28.5" customHeight="1" x14ac:dyDescent="0.15">
      <c r="A5" s="133" t="s">
        <v>104</v>
      </c>
      <c r="B5" s="93" t="s">
        <v>105</v>
      </c>
      <c r="C5" s="103" t="s">
        <v>125</v>
      </c>
      <c r="D5" s="134">
        <f>(38500*12)+(242000*12)</f>
        <v>3366000</v>
      </c>
      <c r="E5" s="117"/>
      <c r="F5" s="117">
        <v>280500</v>
      </c>
      <c r="G5" s="117"/>
      <c r="H5" s="118">
        <f t="shared" si="0"/>
        <v>280500</v>
      </c>
      <c r="I5" s="122"/>
    </row>
    <row r="6" spans="1:9" ht="28.5" customHeight="1" x14ac:dyDescent="0.15">
      <c r="A6" s="133" t="s">
        <v>104</v>
      </c>
      <c r="B6" s="93" t="s">
        <v>113</v>
      </c>
      <c r="C6" s="103" t="s">
        <v>126</v>
      </c>
      <c r="D6" s="134">
        <v>3234000</v>
      </c>
      <c r="E6" s="117"/>
      <c r="F6" s="117">
        <v>269500</v>
      </c>
      <c r="G6" s="117"/>
      <c r="H6" s="118">
        <f t="shared" si="0"/>
        <v>269500</v>
      </c>
      <c r="I6" s="122"/>
    </row>
    <row r="7" spans="1:9" ht="28.5" customHeight="1" x14ac:dyDescent="0.15">
      <c r="A7" s="133" t="s">
        <v>104</v>
      </c>
      <c r="B7" s="93" t="s">
        <v>114</v>
      </c>
      <c r="C7" s="103" t="s">
        <v>127</v>
      </c>
      <c r="D7" s="134">
        <v>10576440</v>
      </c>
      <c r="E7" s="117"/>
      <c r="F7" s="117">
        <v>881370</v>
      </c>
      <c r="G7" s="117"/>
      <c r="H7" s="118">
        <f t="shared" si="0"/>
        <v>881370</v>
      </c>
      <c r="I7" s="122"/>
    </row>
    <row r="8" spans="1:9" ht="28.5" customHeight="1" x14ac:dyDescent="0.15">
      <c r="A8" s="133" t="s">
        <v>104</v>
      </c>
      <c r="B8" s="93" t="s">
        <v>115</v>
      </c>
      <c r="C8" s="103" t="s">
        <v>128</v>
      </c>
      <c r="D8" s="134">
        <v>1620000</v>
      </c>
      <c r="E8" s="117"/>
      <c r="F8" s="117">
        <v>135000</v>
      </c>
      <c r="G8" s="117"/>
      <c r="H8" s="118">
        <f t="shared" si="0"/>
        <v>135000</v>
      </c>
      <c r="I8" s="122"/>
    </row>
    <row r="9" spans="1:9" ht="28.5" customHeight="1" x14ac:dyDescent="0.15">
      <c r="A9" s="133" t="s">
        <v>104</v>
      </c>
      <c r="B9" s="93" t="s">
        <v>116</v>
      </c>
      <c r="C9" s="103" t="s">
        <v>129</v>
      </c>
      <c r="D9" s="134">
        <f>4300*6780</f>
        <v>29154000</v>
      </c>
      <c r="E9" s="117"/>
      <c r="F9" s="117">
        <v>2038200</v>
      </c>
      <c r="G9" s="117"/>
      <c r="H9" s="118">
        <f>E9+F9+G9</f>
        <v>2038200</v>
      </c>
      <c r="I9" s="122"/>
    </row>
    <row r="10" spans="1:9" ht="28.5" customHeight="1" x14ac:dyDescent="0.15">
      <c r="A10" s="133" t="s">
        <v>104</v>
      </c>
      <c r="B10" s="135" t="s">
        <v>117</v>
      </c>
      <c r="C10" s="103" t="s">
        <v>130</v>
      </c>
      <c r="D10" s="134">
        <v>276565750</v>
      </c>
      <c r="E10" s="117"/>
      <c r="F10" s="117">
        <v>22229530</v>
      </c>
      <c r="G10" s="117"/>
      <c r="H10" s="118">
        <f t="shared" ref="H10:H13" si="1">E10+F10+G10</f>
        <v>22229530</v>
      </c>
      <c r="I10" s="122"/>
    </row>
    <row r="11" spans="1:9" ht="28.5" customHeight="1" x14ac:dyDescent="0.15">
      <c r="A11" s="133" t="s">
        <v>104</v>
      </c>
      <c r="B11" s="93" t="s">
        <v>118</v>
      </c>
      <c r="C11" s="103" t="s">
        <v>131</v>
      </c>
      <c r="D11" s="134">
        <f>48000*226</f>
        <v>10848000</v>
      </c>
      <c r="E11" s="117"/>
      <c r="F11" s="117">
        <v>768000</v>
      </c>
      <c r="G11" s="117"/>
      <c r="H11" s="118">
        <f t="shared" si="1"/>
        <v>768000</v>
      </c>
      <c r="I11" s="122"/>
    </row>
    <row r="12" spans="1:9" ht="28.5" customHeight="1" x14ac:dyDescent="0.15">
      <c r="A12" s="133" t="s">
        <v>104</v>
      </c>
      <c r="B12" s="93" t="s">
        <v>119</v>
      </c>
      <c r="C12" s="103" t="s">
        <v>132</v>
      </c>
      <c r="D12" s="134">
        <f>135000*2*12</f>
        <v>3240000</v>
      </c>
      <c r="E12" s="117"/>
      <c r="F12" s="117">
        <v>270000</v>
      </c>
      <c r="G12" s="117"/>
      <c r="H12" s="118">
        <f t="shared" si="1"/>
        <v>270000</v>
      </c>
      <c r="I12" s="122"/>
    </row>
    <row r="13" spans="1:9" ht="28.5" customHeight="1" thickBot="1" x14ac:dyDescent="0.2">
      <c r="A13" s="136" t="s">
        <v>104</v>
      </c>
      <c r="B13" s="137" t="s">
        <v>120</v>
      </c>
      <c r="C13" s="138" t="s">
        <v>133</v>
      </c>
      <c r="D13" s="139">
        <v>1140000</v>
      </c>
      <c r="E13" s="119"/>
      <c r="F13" s="119">
        <v>0</v>
      </c>
      <c r="G13" s="119"/>
      <c r="H13" s="120">
        <f t="shared" si="1"/>
        <v>0</v>
      </c>
      <c r="I13" s="123"/>
    </row>
  </sheetData>
  <mergeCells count="2">
    <mergeCell ref="A1:I1"/>
    <mergeCell ref="A2:B2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workbookViewId="0">
      <selection activeCell="C11" sqref="C1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42" t="s">
        <v>21</v>
      </c>
      <c r="B1" s="142"/>
      <c r="C1" s="142"/>
      <c r="D1" s="142"/>
      <c r="E1" s="142"/>
    </row>
    <row r="2" spans="1:5" ht="26.25" thickBot="1" x14ac:dyDescent="0.2">
      <c r="A2" s="17"/>
      <c r="B2" s="17"/>
      <c r="C2" s="1"/>
      <c r="D2" s="1"/>
      <c r="E2" s="41" t="s">
        <v>53</v>
      </c>
    </row>
    <row r="3" spans="1:5" ht="18.75" customHeight="1" thickTop="1" x14ac:dyDescent="0.15">
      <c r="A3" s="145" t="s">
        <v>54</v>
      </c>
      <c r="B3" s="18" t="s">
        <v>55</v>
      </c>
      <c r="C3" s="148" t="s">
        <v>157</v>
      </c>
      <c r="D3" s="149"/>
      <c r="E3" s="150"/>
    </row>
    <row r="4" spans="1:5" ht="18.75" customHeight="1" x14ac:dyDescent="0.15">
      <c r="A4" s="146"/>
      <c r="B4" s="19" t="s">
        <v>56</v>
      </c>
      <c r="C4" s="35">
        <v>930000</v>
      </c>
      <c r="D4" s="27" t="s">
        <v>57</v>
      </c>
      <c r="E4" s="36">
        <v>883000</v>
      </c>
    </row>
    <row r="5" spans="1:5" ht="18.75" customHeight="1" x14ac:dyDescent="0.15">
      <c r="A5" s="146"/>
      <c r="B5" s="19" t="s">
        <v>58</v>
      </c>
      <c r="C5" s="28">
        <v>0.95</v>
      </c>
      <c r="D5" s="27" t="s">
        <v>33</v>
      </c>
      <c r="E5" s="36">
        <v>883000</v>
      </c>
    </row>
    <row r="6" spans="1:5" ht="18.75" customHeight="1" x14ac:dyDescent="0.15">
      <c r="A6" s="146"/>
      <c r="B6" s="19" t="s">
        <v>32</v>
      </c>
      <c r="C6" s="29" t="s">
        <v>158</v>
      </c>
      <c r="D6" s="27" t="s">
        <v>86</v>
      </c>
      <c r="E6" s="37" t="s">
        <v>159</v>
      </c>
    </row>
    <row r="7" spans="1:5" ht="18.75" customHeight="1" x14ac:dyDescent="0.15">
      <c r="A7" s="146"/>
      <c r="B7" s="19" t="s">
        <v>59</v>
      </c>
      <c r="C7" s="30" t="s">
        <v>107</v>
      </c>
      <c r="D7" s="27" t="s">
        <v>60</v>
      </c>
      <c r="E7" s="37" t="s">
        <v>160</v>
      </c>
    </row>
    <row r="8" spans="1:5" ht="18.75" customHeight="1" x14ac:dyDescent="0.15">
      <c r="A8" s="146"/>
      <c r="B8" s="19" t="s">
        <v>61</v>
      </c>
      <c r="C8" s="30" t="s">
        <v>78</v>
      </c>
      <c r="D8" s="27" t="s">
        <v>35</v>
      </c>
      <c r="E8" s="31" t="s">
        <v>161</v>
      </c>
    </row>
    <row r="9" spans="1:5" ht="18.75" customHeight="1" thickBot="1" x14ac:dyDescent="0.2">
      <c r="A9" s="147"/>
      <c r="B9" s="20" t="s">
        <v>62</v>
      </c>
      <c r="C9" s="32" t="s">
        <v>108</v>
      </c>
      <c r="D9" s="33" t="s">
        <v>63</v>
      </c>
      <c r="E9" s="34" t="s">
        <v>162</v>
      </c>
    </row>
    <row r="10" spans="1:5" ht="18.75" customHeight="1" thickTop="1" x14ac:dyDescent="0.15">
      <c r="A10" s="145" t="s">
        <v>54</v>
      </c>
      <c r="B10" s="18" t="s">
        <v>55</v>
      </c>
      <c r="C10" s="148" t="s">
        <v>168</v>
      </c>
      <c r="D10" s="149"/>
      <c r="E10" s="150"/>
    </row>
    <row r="11" spans="1:5" ht="18.75" customHeight="1" x14ac:dyDescent="0.15">
      <c r="A11" s="146"/>
      <c r="B11" s="19" t="s">
        <v>56</v>
      </c>
      <c r="C11" s="35">
        <v>4200000</v>
      </c>
      <c r="D11" s="27" t="s">
        <v>57</v>
      </c>
      <c r="E11" s="36">
        <v>3990000</v>
      </c>
    </row>
    <row r="12" spans="1:5" ht="18.75" customHeight="1" x14ac:dyDescent="0.15">
      <c r="A12" s="146"/>
      <c r="B12" s="19" t="s">
        <v>58</v>
      </c>
      <c r="C12" s="28">
        <v>0.95</v>
      </c>
      <c r="D12" s="27" t="s">
        <v>33</v>
      </c>
      <c r="E12" s="36">
        <v>3990000</v>
      </c>
    </row>
    <row r="13" spans="1:5" ht="18.75" customHeight="1" x14ac:dyDescent="0.15">
      <c r="A13" s="146"/>
      <c r="B13" s="19" t="s">
        <v>32</v>
      </c>
      <c r="C13" s="29" t="s">
        <v>163</v>
      </c>
      <c r="D13" s="27" t="s">
        <v>86</v>
      </c>
      <c r="E13" s="37" t="s">
        <v>164</v>
      </c>
    </row>
    <row r="14" spans="1:5" ht="18.75" customHeight="1" x14ac:dyDescent="0.15">
      <c r="A14" s="146"/>
      <c r="B14" s="19" t="s">
        <v>59</v>
      </c>
      <c r="C14" s="30" t="s">
        <v>107</v>
      </c>
      <c r="D14" s="27" t="s">
        <v>60</v>
      </c>
      <c r="E14" s="37" t="s">
        <v>165</v>
      </c>
    </row>
    <row r="15" spans="1:5" ht="18.75" customHeight="1" x14ac:dyDescent="0.15">
      <c r="A15" s="146"/>
      <c r="B15" s="19" t="s">
        <v>61</v>
      </c>
      <c r="C15" s="30" t="s">
        <v>78</v>
      </c>
      <c r="D15" s="27" t="s">
        <v>35</v>
      </c>
      <c r="E15" s="31" t="s">
        <v>166</v>
      </c>
    </row>
    <row r="16" spans="1:5" ht="18.75" customHeight="1" thickBot="1" x14ac:dyDescent="0.2">
      <c r="A16" s="147"/>
      <c r="B16" s="20" t="s">
        <v>62</v>
      </c>
      <c r="C16" s="32" t="s">
        <v>108</v>
      </c>
      <c r="D16" s="33" t="s">
        <v>63</v>
      </c>
      <c r="E16" s="34" t="s">
        <v>167</v>
      </c>
    </row>
    <row r="17" ht="14.25" thickTop="1" x14ac:dyDescent="0.15"/>
  </sheetData>
  <mergeCells count="5">
    <mergeCell ref="A1:E1"/>
    <mergeCell ref="A10:A16"/>
    <mergeCell ref="C10:E10"/>
    <mergeCell ref="A3:A9"/>
    <mergeCell ref="C3:E3"/>
  </mergeCells>
  <phoneticPr fontId="4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5" zoomScaleNormal="85" workbookViewId="0">
      <selection activeCell="B22" sqref="B22:F22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42" t="s">
        <v>22</v>
      </c>
      <c r="B1" s="142"/>
      <c r="C1" s="142"/>
      <c r="D1" s="142"/>
      <c r="E1" s="142"/>
      <c r="F1" s="142"/>
    </row>
    <row r="2" spans="1:6" ht="26.25" thickBot="1" x14ac:dyDescent="0.2">
      <c r="A2" s="3"/>
      <c r="B2" s="4"/>
      <c r="C2" s="5"/>
      <c r="D2" s="5"/>
      <c r="E2" s="1"/>
      <c r="F2" s="41" t="s">
        <v>52</v>
      </c>
    </row>
    <row r="3" spans="1:6" ht="22.5" customHeight="1" thickTop="1" x14ac:dyDescent="0.15">
      <c r="A3" s="10" t="s">
        <v>31</v>
      </c>
      <c r="B3" s="154" t="s">
        <v>157</v>
      </c>
      <c r="C3" s="154"/>
      <c r="D3" s="154"/>
      <c r="E3" s="154"/>
      <c r="F3" s="155"/>
    </row>
    <row r="4" spans="1:6" ht="18.75" customHeight="1" x14ac:dyDescent="0.15">
      <c r="A4" s="156" t="s">
        <v>39</v>
      </c>
      <c r="B4" s="157" t="s">
        <v>32</v>
      </c>
      <c r="C4" s="158" t="s">
        <v>95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56"/>
      <c r="B5" s="157"/>
      <c r="C5" s="159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56"/>
      <c r="B6" s="160" t="s">
        <v>158</v>
      </c>
      <c r="C6" s="161" t="s">
        <v>159</v>
      </c>
      <c r="D6" s="163">
        <v>930000</v>
      </c>
      <c r="E6" s="163">
        <v>883000</v>
      </c>
      <c r="F6" s="171">
        <f>E6/D6</f>
        <v>0.94946236559139785</v>
      </c>
    </row>
    <row r="7" spans="1:6" ht="18.75" customHeight="1" x14ac:dyDescent="0.15">
      <c r="A7" s="156"/>
      <c r="B7" s="160"/>
      <c r="C7" s="162"/>
      <c r="D7" s="163"/>
      <c r="E7" s="163"/>
      <c r="F7" s="171"/>
    </row>
    <row r="8" spans="1:6" ht="18.75" customHeight="1" x14ac:dyDescent="0.15">
      <c r="A8" s="156" t="s">
        <v>35</v>
      </c>
      <c r="B8" s="13" t="s">
        <v>36</v>
      </c>
      <c r="C8" s="13" t="s">
        <v>46</v>
      </c>
      <c r="D8" s="157" t="s">
        <v>37</v>
      </c>
      <c r="E8" s="157"/>
      <c r="F8" s="167"/>
    </row>
    <row r="9" spans="1:6" ht="18.75" customHeight="1" x14ac:dyDescent="0.15">
      <c r="A9" s="156"/>
      <c r="B9" s="102" t="s">
        <v>169</v>
      </c>
      <c r="C9" s="7" t="s">
        <v>170</v>
      </c>
      <c r="D9" s="169" t="s">
        <v>171</v>
      </c>
      <c r="E9" s="169"/>
      <c r="F9" s="170"/>
    </row>
    <row r="10" spans="1:6" ht="18.75" customHeight="1" x14ac:dyDescent="0.15">
      <c r="A10" s="11" t="s">
        <v>45</v>
      </c>
      <c r="B10" s="152" t="s">
        <v>67</v>
      </c>
      <c r="C10" s="152"/>
      <c r="D10" s="152"/>
      <c r="E10" s="152"/>
      <c r="F10" s="153"/>
    </row>
    <row r="11" spans="1:6" ht="18.75" customHeight="1" x14ac:dyDescent="0.15">
      <c r="A11" s="11" t="s">
        <v>43</v>
      </c>
      <c r="B11" s="152" t="s">
        <v>172</v>
      </c>
      <c r="C11" s="152"/>
      <c r="D11" s="152"/>
      <c r="E11" s="152"/>
      <c r="F11" s="153"/>
    </row>
    <row r="12" spans="1:6" ht="18.75" customHeight="1" thickBot="1" x14ac:dyDescent="0.2">
      <c r="A12" s="12" t="s">
        <v>38</v>
      </c>
      <c r="B12" s="164"/>
      <c r="C12" s="164"/>
      <c r="D12" s="164"/>
      <c r="E12" s="164"/>
      <c r="F12" s="165"/>
    </row>
    <row r="13" spans="1:6" ht="22.5" customHeight="1" thickTop="1" x14ac:dyDescent="0.15">
      <c r="A13" s="10" t="s">
        <v>31</v>
      </c>
      <c r="B13" s="154" t="s">
        <v>173</v>
      </c>
      <c r="C13" s="154"/>
      <c r="D13" s="154"/>
      <c r="E13" s="154"/>
      <c r="F13" s="155"/>
    </row>
    <row r="14" spans="1:6" ht="18.75" customHeight="1" x14ac:dyDescent="0.15">
      <c r="A14" s="156" t="s">
        <v>39</v>
      </c>
      <c r="B14" s="157" t="s">
        <v>32</v>
      </c>
      <c r="C14" s="158" t="s">
        <v>86</v>
      </c>
      <c r="D14" s="89" t="s">
        <v>40</v>
      </c>
      <c r="E14" s="89" t="s">
        <v>33</v>
      </c>
      <c r="F14" s="90" t="s">
        <v>44</v>
      </c>
    </row>
    <row r="15" spans="1:6" ht="18.75" customHeight="1" x14ac:dyDescent="0.15">
      <c r="A15" s="156"/>
      <c r="B15" s="157"/>
      <c r="C15" s="159"/>
      <c r="D15" s="15" t="s">
        <v>41</v>
      </c>
      <c r="E15" s="15" t="s">
        <v>34</v>
      </c>
      <c r="F15" s="16" t="s">
        <v>42</v>
      </c>
    </row>
    <row r="16" spans="1:6" ht="18.75" customHeight="1" x14ac:dyDescent="0.15">
      <c r="A16" s="156"/>
      <c r="B16" s="160" t="s">
        <v>174</v>
      </c>
      <c r="C16" s="161" t="s">
        <v>175</v>
      </c>
      <c r="D16" s="163">
        <v>4200000</v>
      </c>
      <c r="E16" s="163">
        <v>3990000</v>
      </c>
      <c r="F16" s="171">
        <f>E16/D16</f>
        <v>0.95</v>
      </c>
    </row>
    <row r="17" spans="1:6" ht="18.75" customHeight="1" x14ac:dyDescent="0.15">
      <c r="A17" s="156"/>
      <c r="B17" s="160"/>
      <c r="C17" s="162"/>
      <c r="D17" s="163"/>
      <c r="E17" s="163"/>
      <c r="F17" s="171"/>
    </row>
    <row r="18" spans="1:6" ht="18.75" customHeight="1" x14ac:dyDescent="0.15">
      <c r="A18" s="156" t="s">
        <v>35</v>
      </c>
      <c r="B18" s="91" t="s">
        <v>36</v>
      </c>
      <c r="C18" s="91" t="s">
        <v>46</v>
      </c>
      <c r="D18" s="157" t="s">
        <v>37</v>
      </c>
      <c r="E18" s="157"/>
      <c r="F18" s="167"/>
    </row>
    <row r="19" spans="1:6" ht="18.75" customHeight="1" x14ac:dyDescent="0.15">
      <c r="A19" s="166"/>
      <c r="B19" s="101" t="s">
        <v>166</v>
      </c>
      <c r="C19" s="39" t="s">
        <v>176</v>
      </c>
      <c r="D19" s="168" t="s">
        <v>177</v>
      </c>
      <c r="E19" s="169"/>
      <c r="F19" s="170"/>
    </row>
    <row r="20" spans="1:6" ht="18.75" customHeight="1" x14ac:dyDescent="0.15">
      <c r="A20" s="88" t="s">
        <v>45</v>
      </c>
      <c r="B20" s="151" t="s">
        <v>67</v>
      </c>
      <c r="C20" s="151"/>
      <c r="D20" s="152"/>
      <c r="E20" s="152"/>
      <c r="F20" s="153"/>
    </row>
    <row r="21" spans="1:6" ht="18.75" customHeight="1" x14ac:dyDescent="0.15">
      <c r="A21" s="88" t="s">
        <v>43</v>
      </c>
      <c r="B21" s="152" t="s">
        <v>178</v>
      </c>
      <c r="C21" s="152"/>
      <c r="D21" s="152"/>
      <c r="E21" s="152"/>
      <c r="F21" s="153"/>
    </row>
    <row r="22" spans="1:6" ht="18.75" customHeight="1" thickBot="1" x14ac:dyDescent="0.2">
      <c r="A22" s="12" t="s">
        <v>38</v>
      </c>
      <c r="B22" s="164"/>
      <c r="C22" s="164"/>
      <c r="D22" s="164"/>
      <c r="E22" s="164"/>
      <c r="F22" s="165"/>
    </row>
    <row r="23" spans="1:6" ht="14.25" thickTop="1" x14ac:dyDescent="0.15"/>
  </sheetData>
  <mergeCells count="31">
    <mergeCell ref="B22:F22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A18:A19"/>
    <mergeCell ref="D18:F18"/>
    <mergeCell ref="D19:F19"/>
    <mergeCell ref="F16:F17"/>
    <mergeCell ref="B20:F20"/>
    <mergeCell ref="B21:F21"/>
    <mergeCell ref="B13:F13"/>
    <mergeCell ref="A14:A17"/>
    <mergeCell ref="B14:B15"/>
    <mergeCell ref="C14:C15"/>
    <mergeCell ref="B16:B17"/>
    <mergeCell ref="C16:C17"/>
    <mergeCell ref="D16:D17"/>
    <mergeCell ref="E16:E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2019-03-11T04:18:55Z</cp:lastPrinted>
  <dcterms:created xsi:type="dcterms:W3CDTF">2014-01-20T06:24:27Z</dcterms:created>
  <dcterms:modified xsi:type="dcterms:W3CDTF">2019-03-11T06:14:33Z</dcterms:modified>
</cp:coreProperties>
</file>