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96" i="36" l="1"/>
  <c r="F87" i="36"/>
  <c r="F78" i="36"/>
  <c r="F69" i="36"/>
  <c r="F60" i="36"/>
  <c r="F51" i="36" l="1"/>
  <c r="F42" i="36"/>
  <c r="F33" i="36"/>
  <c r="F24" i="36"/>
  <c r="F15" i="36"/>
  <c r="C68" i="23" l="1"/>
  <c r="C75" i="23"/>
  <c r="C61" i="23"/>
  <c r="C54" i="23"/>
  <c r="C47" i="23"/>
  <c r="G14" i="6"/>
  <c r="G13" i="6"/>
  <c r="C40" i="23"/>
  <c r="C33" i="23"/>
  <c r="G15" i="6"/>
  <c r="I15" i="6"/>
  <c r="C26" i="23"/>
  <c r="C19" i="23"/>
  <c r="C12" i="23"/>
  <c r="G12" i="6" l="1"/>
  <c r="G11" i="6"/>
  <c r="G10" i="6"/>
  <c r="G9" i="6"/>
  <c r="G8" i="6"/>
  <c r="G7" i="6"/>
  <c r="G6" i="6"/>
  <c r="G5" i="6"/>
  <c r="G4" i="6"/>
  <c r="G16" i="6"/>
  <c r="I14" i="6" l="1"/>
  <c r="C5" i="23" l="1"/>
  <c r="I4" i="6" l="1"/>
  <c r="I16" i="6" l="1"/>
  <c r="I13" i="6"/>
  <c r="I12" i="6"/>
  <c r="I5" i="6"/>
  <c r="I6" i="6"/>
  <c r="I7" i="6"/>
  <c r="I8" i="6"/>
  <c r="I9" i="6"/>
  <c r="I10" i="6"/>
  <c r="I11" i="6"/>
  <c r="F6" i="3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<sst xmlns="http://schemas.openxmlformats.org/spreadsheetml/2006/main" count="766" uniqueCount="321">
  <si>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</si>
  <si>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</si>
  <si>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</si>
  <si>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</si>
  <si>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</si>
  <si>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</si>
  <si>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</si>
  <si>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</si>
  <si>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</si>
  <si>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</si>
  <si>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</si>
  <si>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</si>
  <si>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</si>
  <si>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</si>
  <si>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</si>
  <si>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</si>
  <si>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</si>
  <si>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</si>
  <si>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</si>
  <si>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</si>
  <si>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</si>
  <si>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</si>
  <si>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</si>
  <si>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</si>
  <si>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</si>
  <si>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</si>
  <si>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</si>
  <si>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</si>
  <si>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</si>
  <si>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</si>
  <si>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</si>
  <si>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</si>
  <si>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</si>
  <si>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</si>
  <si>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</si>
  <si>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</si>
  <si>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</si>
  <si>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</si>
  <si>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</si>
  <si>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</si>
  <si>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</si>
  <si>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</si>
  <si>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</si>
  <si>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</si>
  <si>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</si>
  <si>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</si>
  <si>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</si>
  <si>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</si>
  <si>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</si>
  <si>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</si>
  <si>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</si>
  <si>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</si>
  <si>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</si>
  <si>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</si>
  <si>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</si>
  <si>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</si>
  <si>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</si>
  <si>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</si>
  <si>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</si>
  <si>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</si>
  <si>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</si>
  <si>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</si>
  <si>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</si>
  <si>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</si>
  <si>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</si>
  <si>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</si>
  <si>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</si>
  <si>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</si>
  <si>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</si>
  <si>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</si>
  <si>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</si>
  <si>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</si>
  <si>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</si>
  <si>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</si>
  <si>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</si>
  <si>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</si>
  <si>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</si>
  <si>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</si>
  <si>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</si>
  <si>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</si>
  <si>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</si>
  <si>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</si>
  <si>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</si>
  <si>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</si>
  <si>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</si>
  <si>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</si>
  <si>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</si>
  <si>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</si>
  <si>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</si>
  <si>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</si>
  <si>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</si>
  <si>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</si>
  <si>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</si>
  <si>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</si>
  <si>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</si>
  <si>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</si>
  <si>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</si>
  <si>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</si>
  <si>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</si>
  <si>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</si>
  <si>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</si>
  <si>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</si>
  <si>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</si>
  <si>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</si>
  <si>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</si>
  <si>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</si>
  <si>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</si>
  <si>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</si>
  <si>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</si>
  <si>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</si>
  <si>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</si>
  <si>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</si>
  <si>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</si>
  <si>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</si>
  <si>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</si>
  <si>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</si>
  <si>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</si>
  <si>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</si>
  <si>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</si>
  <si>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</si>
  <si>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</si>
  <si>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</si>
  <si>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</si>
  <si>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</si>
  <si>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</si>
  <si>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</si>
  <si>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</si>
  <si>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</si>
  <si>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</si>
  <si>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</si>
  <si>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</si>
  <si>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</si>
  <si>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</si>
  <si>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</si>
  <si>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</si>
  <si>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</si>
  <si>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</si>
  <si>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</si>
  <si>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</si>
  <si>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</si>
  <si>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</si>
  <si>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</si>
  <si>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</si>
  <si>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</si>
  <si>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</si>
  <si>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</si>
  <si>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</si>
  <si>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</si>
  <si>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</si>
  <si>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</si>
  <si>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</si>
  <si>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</si>
  <si>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</si>
  <si>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</si>
  <si>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</si>
  <si>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</si>
  <si>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</si>
  <si>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㈜서울구경</t>
  </si>
  <si>
    <t>소  재  지</t>
    <phoneticPr fontId="4" type="noConversion"/>
  </si>
  <si>
    <t>- 해당사항 없음 -</t>
    <phoneticPr fontId="4" type="noConversion"/>
  </si>
  <si>
    <t>수의계약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</si>
  <si>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</si>
  <si>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</si>
  <si>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</si>
  <si>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</si>
  <si>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㈜아이스크림에듀</t>
  </si>
  <si>
    <t>청소년방과후아카데미 온라인 학습 프로그램 계약</t>
    <phoneticPr fontId="4" type="noConversion"/>
  </si>
  <si>
    <t>청소년방과후아카데미 온라인 학습 프로그램 계약</t>
    <phoneticPr fontId="4" type="noConversion"/>
  </si>
  <si>
    <t>분당판교청소년수련관</t>
    <phoneticPr fontId="4" type="noConversion"/>
  </si>
  <si>
    <t>㈜아이스크림에듀</t>
    <phoneticPr fontId="4" type="noConversion"/>
  </si>
  <si>
    <t>2021년 서틀버스 임차용역비 지급</t>
    <phoneticPr fontId="4" type="noConversion"/>
  </si>
  <si>
    <t>㈜활기찬중부관광</t>
    <phoneticPr fontId="4" type="noConversion"/>
  </si>
  <si>
    <t>2021년 분당판교청소년수련관 방과후아카데미 위탁급식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</si>
  <si>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</si>
  <si>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</si>
  <si>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본 부</t>
  </si>
  <si>
    <t>2021년 셔틀버스 임차용역비 지급</t>
  </si>
  <si>
    <t>㈜활기찬중부관광</t>
  </si>
  <si>
    <t>분당판교청소년수련관</t>
    <phoneticPr fontId="4" type="noConversion"/>
  </si>
  <si>
    <t>수의총액</t>
    <phoneticPr fontId="4" type="noConversion"/>
  </si>
  <si>
    <t>- 해당사항 없음 -</t>
    <phoneticPr fontId="4" type="noConversion"/>
  </si>
  <si>
    <t>1월 물품 발주계획</t>
    <phoneticPr fontId="4" type="noConversion"/>
  </si>
  <si>
    <t>1월 용역 발주계획</t>
    <phoneticPr fontId="4" type="noConversion"/>
  </si>
  <si>
    <t>1월 공사 발주계획</t>
    <phoneticPr fontId="4" type="noConversion"/>
  </si>
  <si>
    <t>12월 계약현황 공개</t>
    <phoneticPr fontId="4" type="noConversion"/>
  </si>
  <si>
    <t>12월 대금지급현황</t>
    <phoneticPr fontId="4" type="noConversion"/>
  </si>
  <si>
    <t>12월 준공검사현황</t>
    <phoneticPr fontId="4" type="noConversion"/>
  </si>
  <si>
    <t>- 해당사항 없음 -</t>
    <phoneticPr fontId="4" type="noConversion"/>
  </si>
  <si>
    <t>- 해당사항 없음 -</t>
    <phoneticPr fontId="4" type="noConversion"/>
  </si>
  <si>
    <t>2022년 청소년방과후아카데미 등하원 지원 위수탁 계약</t>
    <phoneticPr fontId="4" type="noConversion"/>
  </si>
  <si>
    <t>박태서</t>
    <phoneticPr fontId="4" type="noConversion"/>
  </si>
  <si>
    <t>031-729-9642</t>
    <phoneticPr fontId="4" type="noConversion"/>
  </si>
  <si>
    <t>1회, 2회, 3회, 4회, 5회, 6회</t>
    <phoneticPr fontId="4" type="noConversion"/>
  </si>
  <si>
    <t>SW메이킹 프로젝트 홍보물 제작</t>
    <phoneticPr fontId="4" type="noConversion"/>
  </si>
  <si>
    <t>커넥티움성남</t>
    <phoneticPr fontId="4" type="noConversion"/>
  </si>
  <si>
    <t>2021. Welcome to 성남 축하공연</t>
    <phoneticPr fontId="4" type="noConversion"/>
  </si>
  <si>
    <t>㈜블루닷엔터테인먼트</t>
    <phoneticPr fontId="4" type="noConversion"/>
  </si>
  <si>
    <t>2021. Welcome to 성남 축하공연</t>
    <phoneticPr fontId="4" type="noConversion"/>
  </si>
  <si>
    <t>2021. Welcome to 성남 임차 계약</t>
    <phoneticPr fontId="4" type="noConversion"/>
  </si>
  <si>
    <t>미디어랩 도어</t>
    <phoneticPr fontId="4" type="noConversion"/>
  </si>
  <si>
    <t>C.O.C 사회가치실현 프로젝트 홍보물 제작</t>
    <phoneticPr fontId="4" type="noConversion"/>
  </si>
  <si>
    <t>㈜공공미디어열림</t>
    <phoneticPr fontId="4" type="noConversion"/>
  </si>
  <si>
    <t>C.O.C 사회가치실현 프로젝트 스포크 가드 3차 제작</t>
    <phoneticPr fontId="4" type="noConversion"/>
  </si>
  <si>
    <t>㈜청송기획</t>
    <phoneticPr fontId="4" type="noConversion"/>
  </si>
  <si>
    <t>1회, 2회, 3회, 4회, 5회, 6회, 7회, 8회, 9회, 10회, 11회, 12회</t>
    <phoneticPr fontId="4" type="noConversion"/>
  </si>
  <si>
    <t>1회, 2회, 3회, 4회, 5회, 6회, 7회, 8회, 9회, 10회, 11회, 12회</t>
    <phoneticPr fontId="4" type="noConversion"/>
  </si>
  <si>
    <t>2021. Welcome to 성남 축하공연</t>
    <phoneticPr fontId="4" type="noConversion"/>
  </si>
  <si>
    <t>2021. Welcome to 성남 임차 계약</t>
    <phoneticPr fontId="4" type="noConversion"/>
  </si>
  <si>
    <t>C.O.C 사회가치실현 프로젝트 홍보물 제작</t>
    <phoneticPr fontId="4" type="noConversion"/>
  </si>
  <si>
    <t>C.O.C 사회가치실현 프로젝트 스포크 가드 3차 제작</t>
    <phoneticPr fontId="4" type="noConversion"/>
  </si>
  <si>
    <t>커넥티움성남</t>
    <phoneticPr fontId="4" type="noConversion"/>
  </si>
  <si>
    <t>경희대 블랙벨트 태권도장</t>
    <phoneticPr fontId="4" type="noConversion"/>
  </si>
  <si>
    <t>미디어랩 도어</t>
    <phoneticPr fontId="4" type="noConversion"/>
  </si>
  <si>
    <t>㈜청송기획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</si>
  <si>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</si>
  <si>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</si>
  <si>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</si>
  <si>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Welcome to 성남 축하공연 계약체결</t>
    <phoneticPr fontId="4" type="noConversion"/>
  </si>
  <si>
    <t>2021.12.03.</t>
    <phoneticPr fontId="4" type="noConversion"/>
  </si>
  <si>
    <t>2021.12.05.</t>
    <phoneticPr fontId="4" type="noConversion"/>
  </si>
  <si>
    <t>2021.12.05.</t>
    <phoneticPr fontId="4" type="noConversion"/>
  </si>
  <si>
    <t>경희대 블랙벨트 태권도장</t>
    <phoneticPr fontId="4" type="noConversion"/>
  </si>
  <si>
    <t>C.O.C 사회가치실현 프로젝트 홍보물 제작</t>
    <phoneticPr fontId="4" type="noConversion"/>
  </si>
  <si>
    <t>2021.12.10.</t>
    <phoneticPr fontId="4" type="noConversion"/>
  </si>
  <si>
    <t>2021.12.09.</t>
    <phoneticPr fontId="4" type="noConversion"/>
  </si>
  <si>
    <t>2021.12.15.</t>
    <phoneticPr fontId="4" type="noConversion"/>
  </si>
  <si>
    <t>2021.12.10.</t>
    <phoneticPr fontId="4" type="noConversion"/>
  </si>
  <si>
    <t>2021.12.09.</t>
    <phoneticPr fontId="4" type="noConversion"/>
  </si>
  <si>
    <t>1회, 2회, 3회, 4회, 5회, 6회, 7회, 8회, 9회, 10회, 11회, 12회</t>
    <phoneticPr fontId="4" type="noConversion"/>
  </si>
  <si>
    <t>1회, 2회, 3회, 4회, 5회</t>
    <phoneticPr fontId="4" type="noConversion"/>
  </si>
  <si>
    <t>2022년 승강기 위탁관리(수련관)</t>
    <phoneticPr fontId="4" type="noConversion"/>
  </si>
  <si>
    <t>2021.12.22.</t>
    <phoneticPr fontId="4" type="noConversion"/>
  </si>
  <si>
    <t>오티스엘리베이터유한회사</t>
    <phoneticPr fontId="4" type="noConversion"/>
  </si>
  <si>
    <t>2022년 승강기 위탁관리(수영장)</t>
    <phoneticPr fontId="4" type="noConversion"/>
  </si>
  <si>
    <t>2022.01.01.</t>
    <phoneticPr fontId="4" type="noConversion"/>
  </si>
  <si>
    <t>2022.01.01.</t>
    <phoneticPr fontId="4" type="noConversion"/>
  </si>
  <si>
    <t>2022.12.31.</t>
    <phoneticPr fontId="4" type="noConversion"/>
  </si>
  <si>
    <t>2022.12.31.</t>
    <phoneticPr fontId="4" type="noConversion"/>
  </si>
  <si>
    <t>㈜바로엘리베이터</t>
    <phoneticPr fontId="4" type="noConversion"/>
  </si>
  <si>
    <t>2021.12.22.</t>
    <phoneticPr fontId="4" type="noConversion"/>
  </si>
  <si>
    <t>2022년 소방안전관리 위탁대행</t>
    <phoneticPr fontId="4" type="noConversion"/>
  </si>
  <si>
    <t>2021.12.24.</t>
    <phoneticPr fontId="4" type="noConversion"/>
  </si>
  <si>
    <t>2022.12.31.</t>
    <phoneticPr fontId="4" type="noConversion"/>
  </si>
  <si>
    <t>성남소방전기㈜</t>
    <phoneticPr fontId="4" type="noConversion"/>
  </si>
  <si>
    <t>정수기, 비데, 공기청정기 위탁관리</t>
    <phoneticPr fontId="4" type="noConversion"/>
  </si>
  <si>
    <t>2021.12.27.</t>
    <phoneticPr fontId="4" type="noConversion"/>
  </si>
  <si>
    <t>코웨이주식회사</t>
    <phoneticPr fontId="4" type="noConversion"/>
  </si>
  <si>
    <t>2022년도 방역소독 위탁 계약</t>
    <phoneticPr fontId="4" type="noConversion"/>
  </si>
  <si>
    <t>2021.12.29.</t>
    <phoneticPr fontId="4" type="noConversion"/>
  </si>
  <si>
    <t>㈜문일종합관리</t>
    <phoneticPr fontId="4" type="noConversion"/>
  </si>
  <si>
    <t>2022년도 복합기 임대차 계약</t>
    <phoneticPr fontId="4" type="noConversion"/>
  </si>
  <si>
    <t>신도종합서비스</t>
    <phoneticPr fontId="4" type="noConversion"/>
  </si>
  <si>
    <t>2022년도 무인경비 시스템 유지관리</t>
    <phoneticPr fontId="4" type="noConversion"/>
  </si>
  <si>
    <t>2021.12.30.</t>
    <phoneticPr fontId="4" type="noConversion"/>
  </si>
  <si>
    <t>㈜에스원</t>
    <phoneticPr fontId="4" type="noConversion"/>
  </si>
  <si>
    <t>2022년도 복합기 임대차 계약(방과후아카데미)</t>
    <phoneticPr fontId="4" type="noConversion"/>
  </si>
  <si>
    <t>2021.12.29.</t>
    <phoneticPr fontId="4" type="noConversion"/>
  </si>
  <si>
    <t>신도종합서비스</t>
    <phoneticPr fontId="4" type="noConversion"/>
  </si>
  <si>
    <t>경기도 성남시 분당구 대왕판교로 373</t>
    <phoneticPr fontId="4" type="noConversion"/>
  </si>
  <si>
    <t>경기도 용인시 기흥구 죽현로 8-22</t>
    <phoneticPr fontId="4" type="noConversion"/>
  </si>
  <si>
    <t>경기도 성남시 수정구 공원로339번길 22</t>
    <phoneticPr fontId="4" type="noConversion"/>
  </si>
  <si>
    <t>충청남도 공주시 유구읍 유구마곡사로 136-23</t>
    <phoneticPr fontId="4" type="noConversion"/>
  </si>
  <si>
    <t>경기도 성남시 수정구 성남대로1210번길 7</t>
    <phoneticPr fontId="4" type="noConversion"/>
  </si>
  <si>
    <t>경기도 성남시 분당구 장미로100번길 9-1</t>
    <phoneticPr fontId="4" type="noConversion"/>
  </si>
  <si>
    <t>경기도 성남시 분당구 장미로100번길 9-1</t>
    <phoneticPr fontId="4" type="noConversion"/>
  </si>
  <si>
    <t>(성남지사)성남시 분당구 운중로123</t>
    <phoneticPr fontId="4" type="noConversion"/>
  </si>
  <si>
    <t>Welcome to 성남 축하공연 계약체결</t>
    <phoneticPr fontId="4" type="noConversion"/>
  </si>
  <si>
    <t>2021.12.03.</t>
    <phoneticPr fontId="4" type="noConversion"/>
  </si>
  <si>
    <t>2021.12.05.~12.05.</t>
    <phoneticPr fontId="4" type="noConversion"/>
  </si>
  <si>
    <t>경희대 블랙벭르 태권도장</t>
    <phoneticPr fontId="4" type="noConversion"/>
  </si>
  <si>
    <t>남용삼</t>
    <phoneticPr fontId="4" type="noConversion"/>
  </si>
  <si>
    <t>경기도 성남시 수정구 탄리로 56</t>
    <phoneticPr fontId="4" type="noConversion"/>
  </si>
  <si>
    <t>경기도 성남시 수정구 탄리로 56</t>
    <phoneticPr fontId="4" type="noConversion"/>
  </si>
  <si>
    <t>경기도 성남시 분당구 성남대로 331번길 8</t>
    <phoneticPr fontId="4" type="noConversion"/>
  </si>
  <si>
    <t>서울특별시 강남구 개포로28길 13</t>
    <phoneticPr fontId="4" type="noConversion"/>
  </si>
  <si>
    <t>김세평</t>
    <phoneticPr fontId="4" type="noConversion"/>
  </si>
  <si>
    <t>2021.12.10.</t>
    <phoneticPr fontId="4" type="noConversion"/>
  </si>
  <si>
    <t>2021.12.10.~12.15.</t>
    <phoneticPr fontId="4" type="noConversion"/>
  </si>
  <si>
    <t>김남수</t>
    <phoneticPr fontId="4" type="noConversion"/>
  </si>
  <si>
    <t>경기도 성남시 분당구 성남대로 331번길8</t>
    <phoneticPr fontId="4" type="noConversion"/>
  </si>
  <si>
    <t>C.O.C 사회가치실현 프로젝트 스포크가드 3차 제작</t>
    <phoneticPr fontId="4" type="noConversion"/>
  </si>
  <si>
    <t>2021.12.09.</t>
    <phoneticPr fontId="4" type="noConversion"/>
  </si>
  <si>
    <t>2021.12.10.~12.15.</t>
    <phoneticPr fontId="4" type="noConversion"/>
  </si>
  <si>
    <t>㈜청송기획</t>
    <phoneticPr fontId="4" type="noConversion"/>
  </si>
  <si>
    <t>서울특별시 강남구 개포로28길 13</t>
    <phoneticPr fontId="4" type="noConversion"/>
  </si>
  <si>
    <t>2022년 승강기 위탁관리(수련관)</t>
    <phoneticPr fontId="4" type="noConversion"/>
  </si>
  <si>
    <t>2021.12.22.</t>
    <phoneticPr fontId="4" type="noConversion"/>
  </si>
  <si>
    <t>2022.01.01.~12.31.</t>
    <phoneticPr fontId="4" type="noConversion"/>
  </si>
  <si>
    <t>오티스엘리베이터유한회사</t>
    <phoneticPr fontId="4" type="noConversion"/>
  </si>
  <si>
    <t>조익서</t>
    <phoneticPr fontId="4" type="noConversion"/>
  </si>
  <si>
    <t>경기도 성남시 분당구 대왕판교로373</t>
    <phoneticPr fontId="4" type="noConversion"/>
  </si>
  <si>
    <t>2022년 승강기 위탁괸리(수영장)</t>
    <phoneticPr fontId="4" type="noConversion"/>
  </si>
  <si>
    <t>㈜바로엘리베이터</t>
    <phoneticPr fontId="4" type="noConversion"/>
  </si>
  <si>
    <t>정광진</t>
    <phoneticPr fontId="4" type="noConversion"/>
  </si>
  <si>
    <t>경기도 용인시 기흥구 죽현로 8-22</t>
    <phoneticPr fontId="4" type="noConversion"/>
  </si>
  <si>
    <t>2021.12.24.</t>
    <phoneticPr fontId="4" type="noConversion"/>
  </si>
  <si>
    <t>정수기, 비데, 공기청정기 위탁관리</t>
    <phoneticPr fontId="4" type="noConversion"/>
  </si>
  <si>
    <t>2021.12.27.</t>
    <phoneticPr fontId="4" type="noConversion"/>
  </si>
  <si>
    <t>2022.01.01.~12.31.</t>
    <phoneticPr fontId="4" type="noConversion"/>
  </si>
  <si>
    <t>코웨이주식회사</t>
    <phoneticPr fontId="4" type="noConversion"/>
  </si>
  <si>
    <t>안지용</t>
    <phoneticPr fontId="4" type="noConversion"/>
  </si>
  <si>
    <t>충청남도 공주시 유구읍 유구마곡사로 136-23</t>
    <phoneticPr fontId="4" type="noConversion"/>
  </si>
  <si>
    <t>2022년 방역소독 위탁 계약</t>
    <phoneticPr fontId="4" type="noConversion"/>
  </si>
  <si>
    <t>2021.12.29.</t>
    <phoneticPr fontId="4" type="noConversion"/>
  </si>
  <si>
    <t>㈜문일종합관리</t>
    <phoneticPr fontId="4" type="noConversion"/>
  </si>
  <si>
    <t>유광례</t>
    <phoneticPr fontId="4" type="noConversion"/>
  </si>
  <si>
    <t>경기도 성남시 수정구 성남대로1210번길 7</t>
    <phoneticPr fontId="4" type="noConversion"/>
  </si>
  <si>
    <t>2022년도 복합기 임대차 계약</t>
    <phoneticPr fontId="4" type="noConversion"/>
  </si>
  <si>
    <t>2022년도 복합기 임대차 계약(방과후아카데미)</t>
    <phoneticPr fontId="4" type="noConversion"/>
  </si>
  <si>
    <t>신도종합서비스</t>
    <phoneticPr fontId="4" type="noConversion"/>
  </si>
  <si>
    <t>김영빈</t>
    <phoneticPr fontId="4" type="noConversion"/>
  </si>
  <si>
    <t>경기도 성남시 분당구 장미로100번길 9-1</t>
    <phoneticPr fontId="4" type="noConversion"/>
  </si>
  <si>
    <t>2022년도 무인경비 시스템 유지관리</t>
    <phoneticPr fontId="4" type="noConversion"/>
  </si>
  <si>
    <t>2021.12.30.</t>
    <phoneticPr fontId="4" type="noConversion"/>
  </si>
  <si>
    <t>㈜에스원</t>
    <phoneticPr fontId="4" type="noConversion"/>
  </si>
  <si>
    <t>노희찬</t>
    <phoneticPr fontId="4" type="noConversion"/>
  </si>
  <si>
    <t>(성남지사)성남시 분당구 운중로123</t>
    <phoneticPr fontId="4" type="noConversion"/>
  </si>
  <si>
    <t>권형용</t>
    <phoneticPr fontId="4" type="noConversion"/>
  </si>
  <si>
    <t>경기도 성남시 수정구 공원로339번길 22</t>
    <phoneticPr fontId="4" type="noConversion"/>
  </si>
  <si>
    <t>성남소방전기㈜</t>
    <phoneticPr fontId="4" type="noConversion"/>
  </si>
  <si>
    <t>1회, 2회, 3회, 4회, 5회, 6회, 7회, 8회, 9회, 10회, 11회, 12회, 초과금액환수예정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</si>
</sst>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3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179" fontId="28" fillId="0" borderId="35" xfId="0" applyNumberFormat="1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/>
    </xf>
    <xf numFmtId="176" fontId="27" fillId="0" borderId="35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6" fillId="0" borderId="35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</xf>
    <xf numFmtId="4" fontId="25" fillId="0" borderId="35" xfId="0" applyNumberFormat="1" applyFont="1" applyFill="1" applyBorder="1" applyAlignment="1" applyProtection="1">
      <alignment horizontal="center" vertical="center" shrinkToFit="1"/>
    </xf>
    <xf numFmtId="178" fontId="25" fillId="0" borderId="35" xfId="0" applyNumberFormat="1" applyFont="1" applyFill="1" applyBorder="1" applyAlignment="1" applyProtection="1">
      <alignment horizontal="center" vertical="center" shrinkToFit="1"/>
    </xf>
    <xf numFmtId="0" fontId="25" fillId="0" borderId="35" xfId="0" quotePrefix="1" applyNumberFormat="1" applyFont="1" applyFill="1" applyBorder="1" applyAlignment="1" applyProtection="1">
      <alignment horizontal="center" vertical="center" shrinkToFit="1"/>
    </xf>
    <xf numFmtId="0" fontId="25" fillId="0" borderId="36" xfId="0" applyNumberFormat="1" applyFont="1" applyFill="1" applyBorder="1" applyAlignment="1" applyProtection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0" fillId="4" borderId="5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quotePrefix="1" applyNumberFormat="1" applyFont="1" applyFill="1" applyBorder="1" applyAlignment="1">
      <alignment horizontal="center" vertical="center" wrapText="1" shrinkToFit="1"/>
    </xf>
    <xf numFmtId="176" fontId="9" fillId="0" borderId="2" xfId="0" quotePrefix="1" applyNumberFormat="1" applyFont="1" applyFill="1" applyBorder="1" applyAlignment="1">
      <alignment horizontal="center" vertical="center" shrinkToFit="1"/>
    </xf>
    <xf numFmtId="41" fontId="9" fillId="0" borderId="26" xfId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6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6" fontId="9" fillId="0" borderId="26" xfId="0" quotePrefix="1" applyNumberFormat="1" applyFont="1" applyFill="1" applyBorder="1" applyAlignment="1">
      <alignment horizontal="center" vertical="center" wrapText="1" shrinkToFit="1"/>
    </xf>
    <xf numFmtId="177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quotePrefix="1" applyNumberFormat="1" applyFont="1" applyFill="1" applyBorder="1" applyAlignment="1">
      <alignment horizontal="center" vertical="center" wrapText="1" shrinkToFit="1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9" fontId="19" fillId="0" borderId="5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9" fillId="0" borderId="26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 wrapText="1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49" fontId="8" fillId="0" borderId="3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43" xfId="0" quotePrefix="1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center" vertical="center"/>
    </xf>
    <xf numFmtId="0" fontId="11" fillId="0" borderId="36" xfId="0" quotePrefix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0" fontId="11" fillId="0" borderId="35" xfId="0" quotePrefix="1" applyFont="1" applyFill="1" applyBorder="1" applyAlignment="1">
      <alignment horizontal="left" vertical="center"/>
    </xf>
    <xf numFmtId="41" fontId="11" fillId="0" borderId="35" xfId="1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41" fontId="0" fillId="0" borderId="0" xfId="0" applyNumberFormat="1" applyFont="1" applyFill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 shrinkToFit="1"/>
    </xf>
    <xf numFmtId="176" fontId="9" fillId="0" borderId="26" xfId="0" applyNumberFormat="1" applyFont="1" applyFill="1" applyBorder="1" applyAlignment="1">
      <alignment horizontal="center" vertical="center" shrinkToFit="1"/>
    </xf>
    <xf numFmtId="41" fontId="9" fillId="0" borderId="26" xfId="1" applyFont="1" applyFill="1" applyBorder="1" applyAlignment="1">
      <alignment horizontal="right" vertical="center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0.77734375" style="13" bestFit="1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 x14ac:dyDescent="0.15">
      <c r="A1" s="152" t="s">
        <v>181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6.25" thickBot="1" x14ac:dyDescent="0.2">
      <c r="A2" s="153" t="s">
        <v>19</v>
      </c>
      <c r="B2" s="153"/>
      <c r="C2" s="153"/>
      <c r="D2" s="33"/>
      <c r="E2" s="33"/>
      <c r="F2" s="33"/>
      <c r="G2" s="33"/>
      <c r="H2" s="8"/>
      <c r="I2" s="33"/>
      <c r="J2" s="33"/>
      <c r="K2" s="33"/>
      <c r="L2" s="33"/>
    </row>
    <row r="3" spans="1:12" ht="24.75" customHeight="1" x14ac:dyDescent="0.15">
      <c r="A3" s="68" t="s">
        <v>86</v>
      </c>
      <c r="B3" s="69" t="s">
        <v>87</v>
      </c>
      <c r="C3" s="69" t="s">
        <v>88</v>
      </c>
      <c r="D3" s="69" t="s">
        <v>89</v>
      </c>
      <c r="E3" s="69" t="s">
        <v>90</v>
      </c>
      <c r="F3" s="69" t="s">
        <v>91</v>
      </c>
      <c r="G3" s="69" t="s">
        <v>92</v>
      </c>
      <c r="H3" s="69" t="s">
        <v>93</v>
      </c>
      <c r="I3" s="70" t="s">
        <v>94</v>
      </c>
      <c r="J3" s="70" t="s">
        <v>95</v>
      </c>
      <c r="K3" s="70" t="s">
        <v>96</v>
      </c>
      <c r="L3" s="71" t="s">
        <v>7</v>
      </c>
    </row>
    <row r="4" spans="1:12" ht="24.75" customHeight="1" thickBot="1" x14ac:dyDescent="0.2">
      <c r="A4" s="95"/>
      <c r="B4" s="95"/>
      <c r="C4" s="144" t="s">
        <v>188</v>
      </c>
      <c r="D4" s="95"/>
      <c r="E4" s="95"/>
      <c r="F4" s="95"/>
      <c r="G4" s="95"/>
      <c r="H4" s="150"/>
      <c r="I4" s="95"/>
      <c r="J4" s="95"/>
      <c r="K4" s="95"/>
      <c r="L4" s="96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I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2.7773437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13" ht="25.5" x14ac:dyDescent="0.15">
      <c r="A1" s="152" t="s">
        <v>182</v>
      </c>
      <c r="B1" s="152"/>
      <c r="C1" s="152"/>
      <c r="D1" s="152"/>
      <c r="E1" s="152"/>
      <c r="F1" s="152"/>
      <c r="G1" s="152"/>
      <c r="H1" s="152"/>
      <c r="I1" s="152"/>
    </row>
    <row r="2" spans="1:13" ht="26.25" thickBot="1" x14ac:dyDescent="0.2">
      <c r="A2" s="154" t="s">
        <v>173</v>
      </c>
      <c r="B2" s="153"/>
      <c r="C2" s="153"/>
      <c r="D2" s="33"/>
      <c r="E2" s="33"/>
      <c r="F2" s="33"/>
      <c r="G2" s="33"/>
      <c r="H2" s="33"/>
      <c r="I2" s="33"/>
    </row>
    <row r="3" spans="1:13" ht="24" x14ac:dyDescent="0.15">
      <c r="A3" s="72" t="s">
        <v>97</v>
      </c>
      <c r="B3" s="73" t="s">
        <v>98</v>
      </c>
      <c r="C3" s="74" t="s">
        <v>99</v>
      </c>
      <c r="D3" s="74" t="s">
        <v>100</v>
      </c>
      <c r="E3" s="75" t="s">
        <v>101</v>
      </c>
      <c r="F3" s="74" t="s">
        <v>102</v>
      </c>
      <c r="G3" s="74" t="s">
        <v>103</v>
      </c>
      <c r="H3" s="74" t="s">
        <v>104</v>
      </c>
      <c r="I3" s="76" t="s">
        <v>105</v>
      </c>
    </row>
    <row r="4" spans="1:13" ht="24.75" customHeight="1" thickBot="1" x14ac:dyDescent="0.2">
      <c r="A4" s="143">
        <v>2022</v>
      </c>
      <c r="B4" s="144">
        <v>1</v>
      </c>
      <c r="C4" s="149" t="s">
        <v>189</v>
      </c>
      <c r="D4" s="144" t="s">
        <v>179</v>
      </c>
      <c r="E4" s="145">
        <v>21988</v>
      </c>
      <c r="F4" s="144" t="s">
        <v>34</v>
      </c>
      <c r="G4" s="144" t="s">
        <v>190</v>
      </c>
      <c r="H4" s="144" t="s">
        <v>191</v>
      </c>
      <c r="I4" s="146"/>
      <c r="J4" s="141"/>
      <c r="K4" s="141"/>
      <c r="L4" s="141"/>
      <c r="M4" s="142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35.33203125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 x14ac:dyDescent="0.15">
      <c r="A1" s="152" t="s">
        <v>183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25" thickBot="1" x14ac:dyDescent="0.2">
      <c r="A2" s="153" t="s">
        <v>85</v>
      </c>
      <c r="B2" s="153"/>
      <c r="C2" s="15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7.75" customHeight="1" x14ac:dyDescent="0.15">
      <c r="A3" s="72" t="s">
        <v>86</v>
      </c>
      <c r="B3" s="73" t="s">
        <v>87</v>
      </c>
      <c r="C3" s="74" t="s">
        <v>106</v>
      </c>
      <c r="D3" s="74" t="s">
        <v>107</v>
      </c>
      <c r="E3" s="74" t="s">
        <v>89</v>
      </c>
      <c r="F3" s="73" t="s">
        <v>108</v>
      </c>
      <c r="G3" s="73" t="s">
        <v>109</v>
      </c>
      <c r="H3" s="73" t="s">
        <v>110</v>
      </c>
      <c r="I3" s="73" t="s">
        <v>111</v>
      </c>
      <c r="J3" s="74" t="s">
        <v>94</v>
      </c>
      <c r="K3" s="74" t="s">
        <v>95</v>
      </c>
      <c r="L3" s="74" t="s">
        <v>96</v>
      </c>
      <c r="M3" s="76" t="s">
        <v>112</v>
      </c>
    </row>
    <row r="4" spans="1:13" ht="27.75" customHeight="1" thickBot="1" x14ac:dyDescent="0.2">
      <c r="A4" s="93"/>
      <c r="B4" s="94"/>
      <c r="C4" s="144" t="s">
        <v>187</v>
      </c>
      <c r="D4" s="95"/>
      <c r="E4" s="95"/>
      <c r="F4" s="94"/>
      <c r="G4" s="94"/>
      <c r="H4" s="94"/>
      <c r="I4" s="94"/>
      <c r="J4" s="95"/>
      <c r="K4" s="95"/>
      <c r="L4" s="95"/>
      <c r="M4" s="96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55" t="s">
        <v>59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6.25" thickBot="1" x14ac:dyDescent="0.2">
      <c r="A2" s="156" t="s">
        <v>58</v>
      </c>
      <c r="B2" s="156"/>
      <c r="C2" s="38"/>
      <c r="D2" s="38"/>
      <c r="E2" s="38"/>
      <c r="F2" s="58"/>
      <c r="G2" s="58"/>
      <c r="H2" s="58"/>
      <c r="I2" s="58"/>
      <c r="J2" s="157" t="s">
        <v>57</v>
      </c>
      <c r="K2" s="157"/>
    </row>
    <row r="3" spans="1:11" ht="22.5" customHeight="1" x14ac:dyDescent="0.15">
      <c r="A3" s="59" t="s">
        <v>56</v>
      </c>
      <c r="B3" s="53" t="s">
        <v>55</v>
      </c>
      <c r="C3" s="53" t="s">
        <v>54</v>
      </c>
      <c r="D3" s="53" t="s">
        <v>53</v>
      </c>
      <c r="E3" s="53" t="s">
        <v>52</v>
      </c>
      <c r="F3" s="53" t="s">
        <v>51</v>
      </c>
      <c r="G3" s="53" t="s">
        <v>50</v>
      </c>
      <c r="H3" s="53" t="s">
        <v>49</v>
      </c>
      <c r="I3" s="53" t="s">
        <v>48</v>
      </c>
      <c r="J3" s="53" t="s">
        <v>47</v>
      </c>
      <c r="K3" s="57" t="s">
        <v>46</v>
      </c>
    </row>
    <row r="4" spans="1:11" ht="42" customHeight="1" thickBot="1" x14ac:dyDescent="0.2">
      <c r="A4" s="60"/>
      <c r="B4" s="61" t="s">
        <v>180</v>
      </c>
      <c r="C4" s="62"/>
      <c r="D4" s="77"/>
      <c r="E4" s="78"/>
      <c r="F4" s="79"/>
      <c r="G4" s="80"/>
      <c r="H4" s="81"/>
      <c r="I4" s="81"/>
      <c r="J4" s="81"/>
      <c r="K4" s="8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55" t="s">
        <v>73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6.25" thickBot="1" x14ac:dyDescent="0.2">
      <c r="A2" s="156" t="s">
        <v>72</v>
      </c>
      <c r="B2" s="156"/>
      <c r="C2" s="38"/>
      <c r="D2" s="38"/>
      <c r="E2" s="38"/>
      <c r="F2" s="58"/>
      <c r="G2" s="58"/>
      <c r="H2" s="58"/>
      <c r="I2" s="58"/>
      <c r="J2" s="157" t="s">
        <v>71</v>
      </c>
      <c r="K2" s="157"/>
    </row>
    <row r="3" spans="1:11" ht="22.5" customHeight="1" x14ac:dyDescent="0.15">
      <c r="A3" s="59" t="s">
        <v>70</v>
      </c>
      <c r="B3" s="53" t="s">
        <v>69</v>
      </c>
      <c r="C3" s="53" t="s">
        <v>68</v>
      </c>
      <c r="D3" s="53" t="s">
        <v>67</v>
      </c>
      <c r="E3" s="53" t="s">
        <v>66</v>
      </c>
      <c r="F3" s="53" t="s">
        <v>65</v>
      </c>
      <c r="G3" s="53" t="s">
        <v>64</v>
      </c>
      <c r="H3" s="53" t="s">
        <v>63</v>
      </c>
      <c r="I3" s="53" t="s">
        <v>62</v>
      </c>
      <c r="J3" s="53" t="s">
        <v>61</v>
      </c>
      <c r="K3" s="57" t="s">
        <v>60</v>
      </c>
    </row>
    <row r="4" spans="1:11" ht="47.25" customHeight="1" thickBot="1" x14ac:dyDescent="0.2">
      <c r="A4" s="60"/>
      <c r="B4" s="61" t="s">
        <v>159</v>
      </c>
      <c r="C4" s="62"/>
      <c r="D4" s="63"/>
      <c r="E4" s="64"/>
      <c r="F4" s="64"/>
      <c r="G4" s="65"/>
      <c r="H4" s="65"/>
      <c r="I4" s="62"/>
      <c r="J4" s="66"/>
      <c r="K4" s="67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 x14ac:dyDescent="0.1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 x14ac:dyDescent="0.15">
      <c r="B1" s="155" t="s">
        <v>186</v>
      </c>
      <c r="C1" s="155"/>
      <c r="D1" s="155"/>
      <c r="E1" s="155"/>
      <c r="F1" s="155"/>
      <c r="G1" s="155"/>
      <c r="H1" s="155"/>
      <c r="I1" s="155"/>
      <c r="J1" s="155"/>
    </row>
    <row r="2" spans="1:10" ht="25.5" customHeight="1" thickBot="1" x14ac:dyDescent="0.2">
      <c r="A2" s="158" t="s">
        <v>20</v>
      </c>
      <c r="B2" s="158"/>
      <c r="C2" s="40"/>
      <c r="D2" s="41"/>
      <c r="E2" s="42"/>
      <c r="F2" s="42"/>
      <c r="G2" s="43"/>
      <c r="H2" s="43"/>
      <c r="I2" s="157" t="s">
        <v>0</v>
      </c>
      <c r="J2" s="157"/>
    </row>
    <row r="3" spans="1:10" ht="29.25" customHeight="1" x14ac:dyDescent="0.15">
      <c r="A3" s="46" t="s">
        <v>113</v>
      </c>
      <c r="B3" s="52" t="s">
        <v>2</v>
      </c>
      <c r="C3" s="53" t="s">
        <v>9</v>
      </c>
      <c r="D3" s="54" t="s">
        <v>3</v>
      </c>
      <c r="E3" s="55" t="s">
        <v>4</v>
      </c>
      <c r="F3" s="55" t="s">
        <v>5</v>
      </c>
      <c r="G3" s="55" t="s">
        <v>6</v>
      </c>
      <c r="H3" s="56" t="s">
        <v>10</v>
      </c>
      <c r="I3" s="55" t="s">
        <v>8</v>
      </c>
      <c r="J3" s="57" t="s">
        <v>7</v>
      </c>
    </row>
    <row r="4" spans="1:10" s="132" customFormat="1" ht="29.25" customHeight="1" x14ac:dyDescent="0.15">
      <c r="A4" s="99">
        <v>1</v>
      </c>
      <c r="B4" s="102" t="s">
        <v>123</v>
      </c>
      <c r="C4" s="103" t="s">
        <v>22</v>
      </c>
      <c r="D4" s="131">
        <v>6600000</v>
      </c>
      <c r="E4" s="117">
        <v>44188</v>
      </c>
      <c r="F4" s="117">
        <v>44197</v>
      </c>
      <c r="G4" s="117">
        <v>44561</v>
      </c>
      <c r="H4" s="117">
        <v>44561</v>
      </c>
      <c r="I4" s="117">
        <v>44561</v>
      </c>
      <c r="J4" s="129"/>
    </row>
    <row r="5" spans="1:10" s="132" customFormat="1" ht="29.25" customHeight="1" x14ac:dyDescent="0.15">
      <c r="A5" s="99">
        <v>2</v>
      </c>
      <c r="B5" s="102" t="s">
        <v>126</v>
      </c>
      <c r="C5" s="108" t="s">
        <v>127</v>
      </c>
      <c r="D5" s="105">
        <v>3240000</v>
      </c>
      <c r="E5" s="117">
        <v>44194</v>
      </c>
      <c r="F5" s="117">
        <v>44197</v>
      </c>
      <c r="G5" s="117">
        <v>44561</v>
      </c>
      <c r="H5" s="117">
        <v>44561</v>
      </c>
      <c r="I5" s="117">
        <v>44561</v>
      </c>
      <c r="J5" s="129"/>
    </row>
    <row r="6" spans="1:10" s="132" customFormat="1" ht="29.25" customHeight="1" x14ac:dyDescent="0.15">
      <c r="A6" s="99">
        <v>3</v>
      </c>
      <c r="B6" s="102" t="s">
        <v>128</v>
      </c>
      <c r="C6" s="103" t="s">
        <v>129</v>
      </c>
      <c r="D6" s="131">
        <v>2580000</v>
      </c>
      <c r="E6" s="117">
        <v>44188</v>
      </c>
      <c r="F6" s="117">
        <v>44197</v>
      </c>
      <c r="G6" s="117">
        <v>44561</v>
      </c>
      <c r="H6" s="117">
        <v>44561</v>
      </c>
      <c r="I6" s="117">
        <v>44561</v>
      </c>
      <c r="J6" s="129"/>
    </row>
    <row r="7" spans="1:10" s="132" customFormat="1" ht="29.25" customHeight="1" x14ac:dyDescent="0.15">
      <c r="A7" s="99">
        <v>4</v>
      </c>
      <c r="B7" s="102" t="s">
        <v>132</v>
      </c>
      <c r="C7" s="108" t="s">
        <v>133</v>
      </c>
      <c r="D7" s="105">
        <v>2112000</v>
      </c>
      <c r="E7" s="117">
        <v>44189</v>
      </c>
      <c r="F7" s="117">
        <v>44197</v>
      </c>
      <c r="G7" s="117">
        <v>44561</v>
      </c>
      <c r="H7" s="117">
        <v>44561</v>
      </c>
      <c r="I7" s="117">
        <v>44561</v>
      </c>
      <c r="J7" s="129"/>
    </row>
    <row r="8" spans="1:10" s="132" customFormat="1" ht="29.25" customHeight="1" x14ac:dyDescent="0.15">
      <c r="A8" s="99">
        <v>5</v>
      </c>
      <c r="B8" s="102" t="s">
        <v>142</v>
      </c>
      <c r="C8" s="103" t="s">
        <v>137</v>
      </c>
      <c r="D8" s="131">
        <v>765600</v>
      </c>
      <c r="E8" s="117">
        <v>44194</v>
      </c>
      <c r="F8" s="117">
        <v>44197</v>
      </c>
      <c r="G8" s="117">
        <v>44561</v>
      </c>
      <c r="H8" s="117">
        <v>44561</v>
      </c>
      <c r="I8" s="117">
        <v>44561</v>
      </c>
      <c r="J8" s="129"/>
    </row>
    <row r="9" spans="1:10" s="132" customFormat="1" ht="29.25" customHeight="1" x14ac:dyDescent="0.15">
      <c r="A9" s="99">
        <v>6</v>
      </c>
      <c r="B9" s="102" t="s">
        <v>141</v>
      </c>
      <c r="C9" s="103" t="s">
        <v>138</v>
      </c>
      <c r="D9" s="131">
        <v>11376410</v>
      </c>
      <c r="E9" s="117">
        <v>44194</v>
      </c>
      <c r="F9" s="117">
        <v>44197</v>
      </c>
      <c r="G9" s="117">
        <v>44561</v>
      </c>
      <c r="H9" s="117">
        <v>44561</v>
      </c>
      <c r="I9" s="117">
        <v>44561</v>
      </c>
      <c r="J9" s="129"/>
    </row>
    <row r="10" spans="1:10" s="132" customFormat="1" ht="29.25" customHeight="1" x14ac:dyDescent="0.15">
      <c r="A10" s="99">
        <v>7</v>
      </c>
      <c r="B10" s="109" t="s">
        <v>139</v>
      </c>
      <c r="C10" s="108" t="s">
        <v>140</v>
      </c>
      <c r="D10" s="105">
        <v>2520000</v>
      </c>
      <c r="E10" s="118">
        <v>44194</v>
      </c>
      <c r="F10" s="117">
        <v>44197</v>
      </c>
      <c r="G10" s="117">
        <v>44561</v>
      </c>
      <c r="H10" s="117">
        <v>44561</v>
      </c>
      <c r="I10" s="117">
        <v>44561</v>
      </c>
      <c r="J10" s="129"/>
    </row>
    <row r="11" spans="1:10" s="132" customFormat="1" ht="29.25" customHeight="1" x14ac:dyDescent="0.15">
      <c r="A11" s="99">
        <v>8</v>
      </c>
      <c r="B11" s="109" t="s">
        <v>149</v>
      </c>
      <c r="C11" s="108" t="s">
        <v>127</v>
      </c>
      <c r="D11" s="105">
        <v>1200000</v>
      </c>
      <c r="E11" s="118">
        <v>44194</v>
      </c>
      <c r="F11" s="117">
        <v>44197</v>
      </c>
      <c r="G11" s="117">
        <v>44561</v>
      </c>
      <c r="H11" s="117">
        <v>44561</v>
      </c>
      <c r="I11" s="117">
        <v>44561</v>
      </c>
      <c r="J11" s="129"/>
    </row>
    <row r="12" spans="1:10" s="132" customFormat="1" ht="29.25" customHeight="1" x14ac:dyDescent="0.15">
      <c r="A12" s="99">
        <v>9</v>
      </c>
      <c r="B12" s="109" t="s">
        <v>150</v>
      </c>
      <c r="C12" s="108" t="s">
        <v>151</v>
      </c>
      <c r="D12" s="105">
        <v>833987000</v>
      </c>
      <c r="E12" s="118">
        <v>44194</v>
      </c>
      <c r="F12" s="117">
        <v>44197</v>
      </c>
      <c r="G12" s="117">
        <v>44561</v>
      </c>
      <c r="H12" s="117">
        <v>44561</v>
      </c>
      <c r="I12" s="117">
        <v>44561</v>
      </c>
      <c r="J12" s="129"/>
    </row>
    <row r="13" spans="1:10" s="13" customFormat="1" ht="29.25" customHeight="1" x14ac:dyDescent="0.15">
      <c r="A13" s="99">
        <v>10</v>
      </c>
      <c r="B13" s="109" t="s">
        <v>172</v>
      </c>
      <c r="C13" s="108" t="s">
        <v>155</v>
      </c>
      <c r="D13" s="105">
        <v>40500000</v>
      </c>
      <c r="E13" s="118">
        <v>44187</v>
      </c>
      <c r="F13" s="117">
        <v>44197</v>
      </c>
      <c r="G13" s="117">
        <v>44561</v>
      </c>
      <c r="H13" s="117">
        <v>44561</v>
      </c>
      <c r="I13" s="117">
        <v>44561</v>
      </c>
      <c r="J13" s="129"/>
    </row>
    <row r="14" spans="1:10" s="13" customFormat="1" ht="29.25" customHeight="1" x14ac:dyDescent="0.15">
      <c r="A14" s="99">
        <v>11</v>
      </c>
      <c r="B14" s="119" t="s">
        <v>170</v>
      </c>
      <c r="C14" s="120" t="s">
        <v>171</v>
      </c>
      <c r="D14" s="111">
        <v>87015720</v>
      </c>
      <c r="E14" s="121">
        <v>44189</v>
      </c>
      <c r="F14" s="122">
        <v>44197</v>
      </c>
      <c r="G14" s="122">
        <v>44561</v>
      </c>
      <c r="H14" s="117">
        <v>44561</v>
      </c>
      <c r="I14" s="117">
        <v>44561</v>
      </c>
      <c r="J14" s="129"/>
    </row>
    <row r="15" spans="1:10" s="13" customFormat="1" ht="29.25" customHeight="1" x14ac:dyDescent="0.15">
      <c r="A15" s="99">
        <v>12</v>
      </c>
      <c r="B15" s="119" t="s">
        <v>125</v>
      </c>
      <c r="C15" s="120" t="s">
        <v>157</v>
      </c>
      <c r="D15" s="111">
        <v>20700000</v>
      </c>
      <c r="E15" s="121">
        <v>44204</v>
      </c>
      <c r="F15" s="122">
        <v>44207</v>
      </c>
      <c r="G15" s="122">
        <v>44561</v>
      </c>
      <c r="H15" s="117">
        <v>44561</v>
      </c>
      <c r="I15" s="117">
        <v>44561</v>
      </c>
      <c r="J15" s="129"/>
    </row>
    <row r="16" spans="1:10" s="13" customFormat="1" ht="29.25" customHeight="1" x14ac:dyDescent="0.15">
      <c r="A16" s="99">
        <v>13</v>
      </c>
      <c r="B16" s="119" t="s">
        <v>166</v>
      </c>
      <c r="C16" s="120" t="s">
        <v>165</v>
      </c>
      <c r="D16" s="111">
        <v>9006000</v>
      </c>
      <c r="E16" s="121">
        <v>44377</v>
      </c>
      <c r="F16" s="122">
        <v>44378</v>
      </c>
      <c r="G16" s="122">
        <v>44561</v>
      </c>
      <c r="H16" s="117">
        <v>44561</v>
      </c>
      <c r="I16" s="117">
        <v>44561</v>
      </c>
      <c r="J16" s="130"/>
    </row>
    <row r="17" spans="1:10" s="13" customFormat="1" ht="29.25" customHeight="1" x14ac:dyDescent="0.15">
      <c r="A17" s="147">
        <v>14</v>
      </c>
      <c r="B17" s="119" t="s">
        <v>193</v>
      </c>
      <c r="C17" s="120" t="s">
        <v>194</v>
      </c>
      <c r="D17" s="111">
        <v>1455000</v>
      </c>
      <c r="E17" s="121">
        <v>44519</v>
      </c>
      <c r="F17" s="122">
        <v>44520</v>
      </c>
      <c r="G17" s="122">
        <v>44532</v>
      </c>
      <c r="H17" s="122">
        <v>44532</v>
      </c>
      <c r="I17" s="122">
        <v>44532</v>
      </c>
      <c r="J17" s="130"/>
    </row>
    <row r="18" spans="1:10" s="13" customFormat="1" ht="29.25" customHeight="1" x14ac:dyDescent="0.15">
      <c r="A18" s="99">
        <v>15</v>
      </c>
      <c r="B18" s="119" t="s">
        <v>195</v>
      </c>
      <c r="C18" s="120" t="s">
        <v>196</v>
      </c>
      <c r="D18" s="111">
        <v>3000000</v>
      </c>
      <c r="E18" s="121">
        <v>44526</v>
      </c>
      <c r="F18" s="122">
        <v>44535</v>
      </c>
      <c r="G18" s="122">
        <v>44535</v>
      </c>
      <c r="H18" s="122">
        <v>44535</v>
      </c>
      <c r="I18" s="122">
        <v>44535</v>
      </c>
      <c r="J18" s="130"/>
    </row>
    <row r="19" spans="1:10" s="13" customFormat="1" ht="29.25" customHeight="1" x14ac:dyDescent="0.15">
      <c r="A19" s="147">
        <v>16</v>
      </c>
      <c r="B19" s="119" t="s">
        <v>197</v>
      </c>
      <c r="C19" s="120" t="s">
        <v>211</v>
      </c>
      <c r="D19" s="111">
        <v>500000</v>
      </c>
      <c r="E19" s="121">
        <v>44533</v>
      </c>
      <c r="F19" s="122">
        <v>44535</v>
      </c>
      <c r="G19" s="122">
        <v>44535</v>
      </c>
      <c r="H19" s="122">
        <v>44535</v>
      </c>
      <c r="I19" s="122">
        <v>44535</v>
      </c>
      <c r="J19" s="130"/>
    </row>
    <row r="20" spans="1:10" s="13" customFormat="1" ht="29.25" customHeight="1" x14ac:dyDescent="0.15">
      <c r="A20" s="99">
        <v>17</v>
      </c>
      <c r="B20" s="119" t="s">
        <v>198</v>
      </c>
      <c r="C20" s="120" t="s">
        <v>199</v>
      </c>
      <c r="D20" s="111">
        <v>9310000</v>
      </c>
      <c r="E20" s="121">
        <v>44508</v>
      </c>
      <c r="F20" s="122">
        <v>44509</v>
      </c>
      <c r="G20" s="122">
        <v>44535</v>
      </c>
      <c r="H20" s="122">
        <v>44535</v>
      </c>
      <c r="I20" s="122">
        <v>44535</v>
      </c>
      <c r="J20" s="130"/>
    </row>
    <row r="21" spans="1:10" s="13" customFormat="1" ht="29.25" customHeight="1" x14ac:dyDescent="0.15">
      <c r="A21" s="147">
        <v>18</v>
      </c>
      <c r="B21" s="119" t="s">
        <v>200</v>
      </c>
      <c r="C21" s="120" t="s">
        <v>201</v>
      </c>
      <c r="D21" s="111">
        <v>2000000</v>
      </c>
      <c r="E21" s="121">
        <v>44539</v>
      </c>
      <c r="F21" s="122">
        <v>44540</v>
      </c>
      <c r="G21" s="122">
        <v>44545</v>
      </c>
      <c r="H21" s="122">
        <v>44545</v>
      </c>
      <c r="I21" s="122">
        <v>44545</v>
      </c>
      <c r="J21" s="130"/>
    </row>
    <row r="22" spans="1:10" s="13" customFormat="1" ht="29.25" customHeight="1" thickBot="1" x14ac:dyDescent="0.2">
      <c r="A22" s="123">
        <v>19</v>
      </c>
      <c r="B22" s="124" t="s">
        <v>202</v>
      </c>
      <c r="C22" s="125" t="s">
        <v>203</v>
      </c>
      <c r="D22" s="116">
        <v>3252000</v>
      </c>
      <c r="E22" s="126">
        <v>44539</v>
      </c>
      <c r="F22" s="127">
        <v>44540</v>
      </c>
      <c r="G22" s="127">
        <v>44545</v>
      </c>
      <c r="H22" s="127">
        <v>44545</v>
      </c>
      <c r="I22" s="127">
        <v>44545</v>
      </c>
      <c r="J22" s="140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15" zoomScaleNormal="115" workbookViewId="0">
      <selection activeCell="B1" sqref="B1:J1"/>
    </sheetView>
  </sheetViews>
  <sheetFormatPr defaultRowHeight="13.5" x14ac:dyDescent="0.1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7.33203125" style="4" customWidth="1"/>
    <col min="11" max="11" width="11.5546875" style="14" bestFit="1" customWidth="1"/>
    <col min="12" max="16384" width="8.88671875" style="14"/>
  </cols>
  <sheetData>
    <row r="1" spans="1:11" ht="25.5" x14ac:dyDescent="0.15">
      <c r="B1" s="159" t="s">
        <v>185</v>
      </c>
      <c r="C1" s="159"/>
      <c r="D1" s="159"/>
      <c r="E1" s="159"/>
      <c r="F1" s="159"/>
      <c r="G1" s="159"/>
      <c r="H1" s="159"/>
      <c r="I1" s="159"/>
      <c r="J1" s="159"/>
    </row>
    <row r="2" spans="1:11" ht="26.25" thickBot="1" x14ac:dyDescent="0.2">
      <c r="B2" s="160" t="s">
        <v>21</v>
      </c>
      <c r="C2" s="160"/>
      <c r="D2" s="39"/>
      <c r="E2" s="44"/>
      <c r="F2" s="44"/>
      <c r="G2" s="44"/>
      <c r="H2" s="44"/>
      <c r="I2" s="44"/>
      <c r="J2" s="45" t="s">
        <v>16</v>
      </c>
    </row>
    <row r="3" spans="1:11" ht="26.25" customHeight="1" x14ac:dyDescent="0.15">
      <c r="A3" s="46" t="s">
        <v>113</v>
      </c>
      <c r="B3" s="47" t="s">
        <v>1</v>
      </c>
      <c r="C3" s="48" t="s">
        <v>2</v>
      </c>
      <c r="D3" s="49" t="s">
        <v>11</v>
      </c>
      <c r="E3" s="50" t="s">
        <v>12</v>
      </c>
      <c r="F3" s="50" t="s">
        <v>17</v>
      </c>
      <c r="G3" s="50" t="s">
        <v>13</v>
      </c>
      <c r="H3" s="50" t="s">
        <v>14</v>
      </c>
      <c r="I3" s="50" t="s">
        <v>15</v>
      </c>
      <c r="J3" s="51" t="s">
        <v>18</v>
      </c>
    </row>
    <row r="4" spans="1:11" ht="33.75" x14ac:dyDescent="0.15">
      <c r="A4" s="99">
        <v>1</v>
      </c>
      <c r="B4" s="3" t="s">
        <v>19</v>
      </c>
      <c r="C4" s="102" t="s">
        <v>124</v>
      </c>
      <c r="D4" s="103" t="s">
        <v>22</v>
      </c>
      <c r="E4" s="104">
        <v>6600000</v>
      </c>
      <c r="F4" s="105"/>
      <c r="G4" s="105">
        <f>550000*12</f>
        <v>6600000</v>
      </c>
      <c r="H4" s="105"/>
      <c r="I4" s="105">
        <f>G4</f>
        <v>6600000</v>
      </c>
      <c r="J4" s="106" t="s">
        <v>204</v>
      </c>
    </row>
    <row r="5" spans="1:11" ht="33.75" customHeight="1" x14ac:dyDescent="0.15">
      <c r="A5" s="107">
        <v>2</v>
      </c>
      <c r="B5" s="3" t="s">
        <v>19</v>
      </c>
      <c r="C5" s="102" t="s">
        <v>126</v>
      </c>
      <c r="D5" s="108" t="s">
        <v>127</v>
      </c>
      <c r="E5" s="105">
        <v>3240000</v>
      </c>
      <c r="F5" s="105"/>
      <c r="G5" s="105">
        <f>270000*12</f>
        <v>3240000</v>
      </c>
      <c r="H5" s="105"/>
      <c r="I5" s="105">
        <f t="shared" ref="I5:I11" si="0">G5</f>
        <v>3240000</v>
      </c>
      <c r="J5" s="106" t="s">
        <v>204</v>
      </c>
    </row>
    <row r="6" spans="1:11" ht="33.75" customHeight="1" x14ac:dyDescent="0.15">
      <c r="A6" s="107">
        <v>3</v>
      </c>
      <c r="B6" s="3" t="s">
        <v>19</v>
      </c>
      <c r="C6" s="102" t="s">
        <v>128</v>
      </c>
      <c r="D6" s="103" t="s">
        <v>129</v>
      </c>
      <c r="E6" s="104">
        <v>2580000</v>
      </c>
      <c r="F6" s="105"/>
      <c r="G6" s="105">
        <f>215000*12</f>
        <v>2580000</v>
      </c>
      <c r="H6" s="105"/>
      <c r="I6" s="105">
        <f t="shared" si="0"/>
        <v>2580000</v>
      </c>
      <c r="J6" s="106" t="s">
        <v>204</v>
      </c>
    </row>
    <row r="7" spans="1:11" ht="33.75" customHeight="1" x14ac:dyDescent="0.15">
      <c r="A7" s="107">
        <v>4</v>
      </c>
      <c r="B7" s="3" t="s">
        <v>19</v>
      </c>
      <c r="C7" s="109" t="s">
        <v>130</v>
      </c>
      <c r="D7" s="108" t="s">
        <v>131</v>
      </c>
      <c r="E7" s="105">
        <v>2112000</v>
      </c>
      <c r="F7" s="105"/>
      <c r="G7" s="105">
        <f>176000*12</f>
        <v>2112000</v>
      </c>
      <c r="H7" s="105"/>
      <c r="I7" s="105">
        <f t="shared" si="0"/>
        <v>2112000</v>
      </c>
      <c r="J7" s="106" t="s">
        <v>204</v>
      </c>
    </row>
    <row r="8" spans="1:11" ht="33.75" customHeight="1" x14ac:dyDescent="0.15">
      <c r="A8" s="107">
        <v>5</v>
      </c>
      <c r="B8" s="3" t="s">
        <v>19</v>
      </c>
      <c r="C8" s="102" t="s">
        <v>142</v>
      </c>
      <c r="D8" s="103" t="s">
        <v>144</v>
      </c>
      <c r="E8" s="104">
        <v>765600</v>
      </c>
      <c r="F8" s="105"/>
      <c r="G8" s="105">
        <f>63800*12</f>
        <v>765600</v>
      </c>
      <c r="H8" s="105"/>
      <c r="I8" s="105">
        <f t="shared" si="0"/>
        <v>765600</v>
      </c>
      <c r="J8" s="106" t="s">
        <v>204</v>
      </c>
    </row>
    <row r="9" spans="1:11" ht="33.75" customHeight="1" x14ac:dyDescent="0.15">
      <c r="A9" s="107">
        <v>6</v>
      </c>
      <c r="B9" s="3" t="s">
        <v>19</v>
      </c>
      <c r="C9" s="110" t="s">
        <v>143</v>
      </c>
      <c r="D9" s="103" t="s">
        <v>138</v>
      </c>
      <c r="E9" s="104">
        <v>11376410</v>
      </c>
      <c r="F9" s="105"/>
      <c r="G9" s="105">
        <f>949290+947920*11</f>
        <v>11376410</v>
      </c>
      <c r="H9" s="105"/>
      <c r="I9" s="105">
        <f t="shared" si="0"/>
        <v>11376410</v>
      </c>
      <c r="J9" s="106" t="s">
        <v>204</v>
      </c>
    </row>
    <row r="10" spans="1:11" ht="33.75" customHeight="1" x14ac:dyDescent="0.15">
      <c r="A10" s="107">
        <v>7</v>
      </c>
      <c r="B10" s="3" t="s">
        <v>19</v>
      </c>
      <c r="C10" s="102" t="s">
        <v>145</v>
      </c>
      <c r="D10" s="108" t="s">
        <v>140</v>
      </c>
      <c r="E10" s="105">
        <v>2520000</v>
      </c>
      <c r="F10" s="105"/>
      <c r="G10" s="105">
        <f>210000*12</f>
        <v>2520000</v>
      </c>
      <c r="H10" s="105"/>
      <c r="I10" s="105">
        <f t="shared" si="0"/>
        <v>2520000</v>
      </c>
      <c r="J10" s="106" t="s">
        <v>204</v>
      </c>
    </row>
    <row r="11" spans="1:11" ht="33.75" customHeight="1" x14ac:dyDescent="0.15">
      <c r="A11" s="107">
        <v>8</v>
      </c>
      <c r="B11" s="3" t="s">
        <v>146</v>
      </c>
      <c r="C11" s="102" t="s">
        <v>147</v>
      </c>
      <c r="D11" s="108" t="s">
        <v>148</v>
      </c>
      <c r="E11" s="105">
        <v>1200000</v>
      </c>
      <c r="F11" s="105"/>
      <c r="G11" s="105">
        <f>100000*12</f>
        <v>1200000</v>
      </c>
      <c r="H11" s="105"/>
      <c r="I11" s="105">
        <f t="shared" si="0"/>
        <v>1200000</v>
      </c>
      <c r="J11" s="106" t="s">
        <v>204</v>
      </c>
    </row>
    <row r="12" spans="1:11" ht="33.75" customHeight="1" x14ac:dyDescent="0.15">
      <c r="A12" s="107">
        <v>9</v>
      </c>
      <c r="B12" s="3" t="s">
        <v>156</v>
      </c>
      <c r="C12" s="102" t="s">
        <v>150</v>
      </c>
      <c r="D12" s="108" t="s">
        <v>152</v>
      </c>
      <c r="E12" s="105">
        <v>833987000</v>
      </c>
      <c r="F12" s="105"/>
      <c r="G12" s="105">
        <f>39189210+40281420+38702910+38702910+50428450+53613620+51380670+50815020+50425200+51492240+51431790+79742260</f>
        <v>596205700</v>
      </c>
      <c r="H12" s="105"/>
      <c r="I12" s="105">
        <f t="shared" ref="I12:I16" si="1">G12</f>
        <v>596205700</v>
      </c>
      <c r="J12" s="106" t="s">
        <v>205</v>
      </c>
    </row>
    <row r="13" spans="1:11" s="133" customFormat="1" ht="33.75" customHeight="1" x14ac:dyDescent="0.15">
      <c r="A13" s="107">
        <v>10</v>
      </c>
      <c r="B13" s="3" t="s">
        <v>156</v>
      </c>
      <c r="C13" s="102" t="s">
        <v>153</v>
      </c>
      <c r="D13" s="108" t="s">
        <v>154</v>
      </c>
      <c r="E13" s="105">
        <v>40500000</v>
      </c>
      <c r="F13" s="105"/>
      <c r="G13" s="105">
        <f>2178000+2997000+3487500+2916000+2448000+3051000+2362500+2898000+2862000+3078000+3564000+3240000</f>
        <v>35082000</v>
      </c>
      <c r="H13" s="105"/>
      <c r="I13" s="105">
        <f t="shared" si="1"/>
        <v>35082000</v>
      </c>
      <c r="J13" s="106" t="s">
        <v>228</v>
      </c>
    </row>
    <row r="14" spans="1:11" s="133" customFormat="1" ht="33.75" customHeight="1" x14ac:dyDescent="0.15">
      <c r="A14" s="107">
        <v>11</v>
      </c>
      <c r="B14" s="134" t="s">
        <v>175</v>
      </c>
      <c r="C14" s="135" t="s">
        <v>176</v>
      </c>
      <c r="D14" s="120" t="s">
        <v>177</v>
      </c>
      <c r="E14" s="111">
        <v>87015720</v>
      </c>
      <c r="F14" s="111"/>
      <c r="G14" s="111">
        <f>39400640+4925080+4925080+4925080+4925080</f>
        <v>59100960</v>
      </c>
      <c r="H14" s="111"/>
      <c r="I14" s="105">
        <f>G14</f>
        <v>59100960</v>
      </c>
      <c r="J14" s="106" t="s">
        <v>229</v>
      </c>
    </row>
    <row r="15" spans="1:11" s="133" customFormat="1" ht="33.75" x14ac:dyDescent="0.15">
      <c r="A15" s="107">
        <v>12</v>
      </c>
      <c r="B15" s="134" t="s">
        <v>134</v>
      </c>
      <c r="C15" s="135" t="s">
        <v>135</v>
      </c>
      <c r="D15" s="197" t="s">
        <v>136</v>
      </c>
      <c r="E15" s="198">
        <v>20700000</v>
      </c>
      <c r="F15" s="111"/>
      <c r="G15" s="111">
        <f>1350000+1620000+1980000+1710000+1530000+1935000+1980000+1890000+1710000+1710000+1890000+1890000</f>
        <v>21195000</v>
      </c>
      <c r="H15" s="111"/>
      <c r="I15" s="105">
        <f>G15</f>
        <v>21195000</v>
      </c>
      <c r="J15" s="106" t="s">
        <v>320</v>
      </c>
      <c r="K15" s="195"/>
    </row>
    <row r="16" spans="1:11" s="133" customFormat="1" ht="33.75" customHeight="1" x14ac:dyDescent="0.15">
      <c r="A16" s="138">
        <v>13</v>
      </c>
      <c r="B16" s="134" t="s">
        <v>168</v>
      </c>
      <c r="C16" s="119" t="s">
        <v>167</v>
      </c>
      <c r="D16" s="136" t="s">
        <v>169</v>
      </c>
      <c r="E16" s="137">
        <v>9006000</v>
      </c>
      <c r="F16" s="111"/>
      <c r="G16" s="137">
        <f>1501000+1501000+1501000+1501000+1501000+1501000</f>
        <v>9006000</v>
      </c>
      <c r="H16" s="137"/>
      <c r="I16" s="137">
        <f t="shared" si="1"/>
        <v>9006000</v>
      </c>
      <c r="J16" s="139" t="s">
        <v>192</v>
      </c>
    </row>
    <row r="17" spans="1:10" s="133" customFormat="1" ht="33.75" customHeight="1" x14ac:dyDescent="0.15">
      <c r="A17" s="138">
        <v>14</v>
      </c>
      <c r="B17" s="3" t="s">
        <v>34</v>
      </c>
      <c r="C17" s="119" t="s">
        <v>193</v>
      </c>
      <c r="D17" s="136" t="s">
        <v>210</v>
      </c>
      <c r="E17" s="137">
        <v>1455000</v>
      </c>
      <c r="F17" s="111"/>
      <c r="G17" s="137">
        <v>1455000</v>
      </c>
      <c r="H17" s="137"/>
      <c r="I17" s="137">
        <v>1455000</v>
      </c>
      <c r="J17" s="139" t="s">
        <v>214</v>
      </c>
    </row>
    <row r="18" spans="1:10" s="133" customFormat="1" ht="33.75" customHeight="1" x14ac:dyDescent="0.15">
      <c r="A18" s="138">
        <v>15</v>
      </c>
      <c r="B18" s="3" t="s">
        <v>178</v>
      </c>
      <c r="C18" s="119" t="s">
        <v>206</v>
      </c>
      <c r="D18" s="136" t="s">
        <v>196</v>
      </c>
      <c r="E18" s="137">
        <v>3000000</v>
      </c>
      <c r="F18" s="111"/>
      <c r="G18" s="137">
        <v>3000000</v>
      </c>
      <c r="H18" s="137"/>
      <c r="I18" s="105">
        <v>3000000</v>
      </c>
      <c r="J18" s="139" t="s">
        <v>215</v>
      </c>
    </row>
    <row r="19" spans="1:10" s="133" customFormat="1" ht="33.75" customHeight="1" x14ac:dyDescent="0.15">
      <c r="A19" s="138">
        <v>16</v>
      </c>
      <c r="B19" s="134" t="s">
        <v>21</v>
      </c>
      <c r="C19" s="119" t="s">
        <v>206</v>
      </c>
      <c r="D19" s="136" t="s">
        <v>211</v>
      </c>
      <c r="E19" s="137">
        <v>500000</v>
      </c>
      <c r="F19" s="111"/>
      <c r="G19" s="137">
        <v>500000</v>
      </c>
      <c r="H19" s="137"/>
      <c r="I19" s="111">
        <v>500000</v>
      </c>
      <c r="J19" s="139" t="s">
        <v>215</v>
      </c>
    </row>
    <row r="20" spans="1:10" s="133" customFormat="1" ht="33.75" customHeight="1" x14ac:dyDescent="0.15">
      <c r="A20" s="138">
        <v>17</v>
      </c>
      <c r="B20" s="134" t="s">
        <v>21</v>
      </c>
      <c r="C20" s="119" t="s">
        <v>207</v>
      </c>
      <c r="D20" s="136" t="s">
        <v>212</v>
      </c>
      <c r="E20" s="137">
        <v>9310000</v>
      </c>
      <c r="F20" s="111"/>
      <c r="G20" s="137">
        <v>9310000</v>
      </c>
      <c r="H20" s="137"/>
      <c r="I20" s="111">
        <v>9310000</v>
      </c>
      <c r="J20" s="139" t="s">
        <v>216</v>
      </c>
    </row>
    <row r="21" spans="1:10" s="133" customFormat="1" ht="33.75" customHeight="1" x14ac:dyDescent="0.15">
      <c r="A21" s="138">
        <v>18</v>
      </c>
      <c r="B21" s="134" t="s">
        <v>21</v>
      </c>
      <c r="C21" s="119" t="s">
        <v>208</v>
      </c>
      <c r="D21" s="136" t="s">
        <v>201</v>
      </c>
      <c r="E21" s="137">
        <v>2000000</v>
      </c>
      <c r="F21" s="111"/>
      <c r="G21" s="137">
        <v>2000000</v>
      </c>
      <c r="H21" s="137"/>
      <c r="I21" s="111">
        <v>2000000</v>
      </c>
      <c r="J21" s="139" t="s">
        <v>215</v>
      </c>
    </row>
    <row r="22" spans="1:10" s="133" customFormat="1" ht="33.75" customHeight="1" thickBot="1" x14ac:dyDescent="0.2">
      <c r="A22" s="112">
        <v>19</v>
      </c>
      <c r="B22" s="113" t="s">
        <v>21</v>
      </c>
      <c r="C22" s="124" t="s">
        <v>209</v>
      </c>
      <c r="D22" s="114" t="s">
        <v>213</v>
      </c>
      <c r="E22" s="115">
        <v>3252000</v>
      </c>
      <c r="F22" s="116"/>
      <c r="G22" s="115">
        <v>3252000</v>
      </c>
      <c r="H22" s="115"/>
      <c r="I22" s="116">
        <v>3252000</v>
      </c>
      <c r="J22" s="148" t="s">
        <v>215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5" ht="35.1" customHeight="1" x14ac:dyDescent="0.15">
      <c r="A1" s="155" t="s">
        <v>184</v>
      </c>
      <c r="B1" s="155"/>
      <c r="C1" s="155"/>
      <c r="D1" s="155"/>
      <c r="E1" s="155"/>
    </row>
    <row r="2" spans="1:5" ht="26.25" thickBot="1" x14ac:dyDescent="0.2">
      <c r="A2" s="2" t="s">
        <v>34</v>
      </c>
      <c r="B2" s="2"/>
      <c r="C2" s="22"/>
      <c r="D2" s="22"/>
      <c r="E2" s="19" t="s">
        <v>33</v>
      </c>
    </row>
    <row r="3" spans="1:5" ht="21" customHeight="1" thickTop="1" x14ac:dyDescent="0.15">
      <c r="A3" s="161" t="s">
        <v>32</v>
      </c>
      <c r="B3" s="36" t="s">
        <v>31</v>
      </c>
      <c r="C3" s="164" t="s">
        <v>217</v>
      </c>
      <c r="D3" s="165"/>
      <c r="E3" s="166"/>
    </row>
    <row r="4" spans="1:5" ht="21" customHeight="1" x14ac:dyDescent="0.15">
      <c r="A4" s="162"/>
      <c r="B4" s="34" t="s">
        <v>30</v>
      </c>
      <c r="C4" s="86">
        <v>550000</v>
      </c>
      <c r="D4" s="34" t="s">
        <v>114</v>
      </c>
      <c r="E4" s="23">
        <v>500000</v>
      </c>
    </row>
    <row r="5" spans="1:5" ht="21" customHeight="1" x14ac:dyDescent="0.15">
      <c r="A5" s="162"/>
      <c r="B5" s="34" t="s">
        <v>29</v>
      </c>
      <c r="C5" s="128">
        <f>E4/C4</f>
        <v>0.90909090909090906</v>
      </c>
      <c r="D5" s="34" t="s">
        <v>28</v>
      </c>
      <c r="E5" s="23">
        <v>500000</v>
      </c>
    </row>
    <row r="6" spans="1:5" ht="21" customHeight="1" x14ac:dyDescent="0.15">
      <c r="A6" s="162"/>
      <c r="B6" s="34" t="s">
        <v>27</v>
      </c>
      <c r="C6" s="27" t="s">
        <v>218</v>
      </c>
      <c r="D6" s="34" t="s">
        <v>115</v>
      </c>
      <c r="E6" s="37" t="s">
        <v>219</v>
      </c>
    </row>
    <row r="7" spans="1:5" ht="21" customHeight="1" x14ac:dyDescent="0.15">
      <c r="A7" s="162"/>
      <c r="B7" s="34" t="s">
        <v>26</v>
      </c>
      <c r="C7" s="21" t="s">
        <v>160</v>
      </c>
      <c r="D7" s="34" t="s">
        <v>116</v>
      </c>
      <c r="E7" s="37" t="s">
        <v>220</v>
      </c>
    </row>
    <row r="8" spans="1:5" ht="21" customHeight="1" x14ac:dyDescent="0.15">
      <c r="A8" s="162"/>
      <c r="B8" s="34" t="s">
        <v>25</v>
      </c>
      <c r="C8" s="21" t="s">
        <v>161</v>
      </c>
      <c r="D8" s="34" t="s">
        <v>24</v>
      </c>
      <c r="E8" s="24" t="s">
        <v>221</v>
      </c>
    </row>
    <row r="9" spans="1:5" ht="21" customHeight="1" thickBot="1" x14ac:dyDescent="0.2">
      <c r="A9" s="163"/>
      <c r="B9" s="35" t="s">
        <v>23</v>
      </c>
      <c r="C9" s="20" t="s">
        <v>162</v>
      </c>
      <c r="D9" s="35" t="s">
        <v>158</v>
      </c>
      <c r="E9" s="32" t="s">
        <v>272</v>
      </c>
    </row>
    <row r="10" spans="1:5" ht="21" customHeight="1" thickTop="1" x14ac:dyDescent="0.15">
      <c r="A10" s="161" t="s">
        <v>32</v>
      </c>
      <c r="B10" s="36" t="s">
        <v>31</v>
      </c>
      <c r="C10" s="164" t="s">
        <v>222</v>
      </c>
      <c r="D10" s="165"/>
      <c r="E10" s="166"/>
    </row>
    <row r="11" spans="1:5" ht="21" customHeight="1" x14ac:dyDescent="0.15">
      <c r="A11" s="162"/>
      <c r="B11" s="34" t="s">
        <v>30</v>
      </c>
      <c r="C11" s="86">
        <v>2100000</v>
      </c>
      <c r="D11" s="34" t="s">
        <v>114</v>
      </c>
      <c r="E11" s="23">
        <v>2000000</v>
      </c>
    </row>
    <row r="12" spans="1:5" ht="21" customHeight="1" x14ac:dyDescent="0.15">
      <c r="A12" s="162"/>
      <c r="B12" s="34" t="s">
        <v>29</v>
      </c>
      <c r="C12" s="128">
        <f>E11/C11</f>
        <v>0.95238095238095233</v>
      </c>
      <c r="D12" s="34" t="s">
        <v>28</v>
      </c>
      <c r="E12" s="23">
        <v>2000000</v>
      </c>
    </row>
    <row r="13" spans="1:5" ht="21" customHeight="1" x14ac:dyDescent="0.15">
      <c r="A13" s="162"/>
      <c r="B13" s="34" t="s">
        <v>27</v>
      </c>
      <c r="C13" s="27" t="s">
        <v>224</v>
      </c>
      <c r="D13" s="34" t="s">
        <v>115</v>
      </c>
      <c r="E13" s="37" t="s">
        <v>223</v>
      </c>
    </row>
    <row r="14" spans="1:5" ht="21" customHeight="1" x14ac:dyDescent="0.15">
      <c r="A14" s="162"/>
      <c r="B14" s="34" t="s">
        <v>26</v>
      </c>
      <c r="C14" s="21" t="s">
        <v>160</v>
      </c>
      <c r="D14" s="34" t="s">
        <v>116</v>
      </c>
      <c r="E14" s="37" t="s">
        <v>225</v>
      </c>
    </row>
    <row r="15" spans="1:5" ht="21" customHeight="1" x14ac:dyDescent="0.15">
      <c r="A15" s="162"/>
      <c r="B15" s="34" t="s">
        <v>25</v>
      </c>
      <c r="C15" s="21" t="s">
        <v>161</v>
      </c>
      <c r="D15" s="34" t="s">
        <v>24</v>
      </c>
      <c r="E15" s="24" t="s">
        <v>201</v>
      </c>
    </row>
    <row r="16" spans="1:5" ht="21" customHeight="1" thickBot="1" x14ac:dyDescent="0.2">
      <c r="A16" s="163"/>
      <c r="B16" s="35" t="s">
        <v>23</v>
      </c>
      <c r="C16" s="20" t="s">
        <v>162</v>
      </c>
      <c r="D16" s="35" t="s">
        <v>158</v>
      </c>
      <c r="E16" s="32" t="s">
        <v>273</v>
      </c>
    </row>
    <row r="17" spans="1:5" ht="21" customHeight="1" thickTop="1" x14ac:dyDescent="0.15">
      <c r="A17" s="161" t="s">
        <v>32</v>
      </c>
      <c r="B17" s="36" t="s">
        <v>31</v>
      </c>
      <c r="C17" s="164" t="s">
        <v>209</v>
      </c>
      <c r="D17" s="165"/>
      <c r="E17" s="166"/>
    </row>
    <row r="18" spans="1:5" ht="21" customHeight="1" x14ac:dyDescent="0.15">
      <c r="A18" s="162"/>
      <c r="B18" s="34" t="s">
        <v>30</v>
      </c>
      <c r="C18" s="86">
        <v>3380000</v>
      </c>
      <c r="D18" s="34" t="s">
        <v>114</v>
      </c>
      <c r="E18" s="23">
        <v>3252000</v>
      </c>
    </row>
    <row r="19" spans="1:5" ht="21" customHeight="1" x14ac:dyDescent="0.15">
      <c r="A19" s="162"/>
      <c r="B19" s="34" t="s">
        <v>29</v>
      </c>
      <c r="C19" s="128">
        <f>E18/C18</f>
        <v>0.96213017751479291</v>
      </c>
      <c r="D19" s="34" t="s">
        <v>28</v>
      </c>
      <c r="E19" s="23">
        <v>3252000</v>
      </c>
    </row>
    <row r="20" spans="1:5" ht="21" customHeight="1" x14ac:dyDescent="0.15">
      <c r="A20" s="162"/>
      <c r="B20" s="34" t="s">
        <v>27</v>
      </c>
      <c r="C20" s="27" t="s">
        <v>227</v>
      </c>
      <c r="D20" s="34" t="s">
        <v>115</v>
      </c>
      <c r="E20" s="37" t="s">
        <v>226</v>
      </c>
    </row>
    <row r="21" spans="1:5" ht="21" customHeight="1" x14ac:dyDescent="0.15">
      <c r="A21" s="162"/>
      <c r="B21" s="34" t="s">
        <v>26</v>
      </c>
      <c r="C21" s="21" t="s">
        <v>160</v>
      </c>
      <c r="D21" s="34" t="s">
        <v>116</v>
      </c>
      <c r="E21" s="37" t="s">
        <v>225</v>
      </c>
    </row>
    <row r="22" spans="1:5" ht="21" customHeight="1" x14ac:dyDescent="0.15">
      <c r="A22" s="162"/>
      <c r="B22" s="34" t="s">
        <v>25</v>
      </c>
      <c r="C22" s="21" t="s">
        <v>161</v>
      </c>
      <c r="D22" s="34" t="s">
        <v>24</v>
      </c>
      <c r="E22" s="24" t="s">
        <v>203</v>
      </c>
    </row>
    <row r="23" spans="1:5" ht="21" customHeight="1" thickBot="1" x14ac:dyDescent="0.2">
      <c r="A23" s="163"/>
      <c r="B23" s="35" t="s">
        <v>23</v>
      </c>
      <c r="C23" s="20" t="s">
        <v>162</v>
      </c>
      <c r="D23" s="35" t="s">
        <v>158</v>
      </c>
      <c r="E23" s="32" t="s">
        <v>274</v>
      </c>
    </row>
    <row r="24" spans="1:5" ht="21" customHeight="1" thickTop="1" x14ac:dyDescent="0.15">
      <c r="A24" s="161" t="s">
        <v>32</v>
      </c>
      <c r="B24" s="36" t="s">
        <v>31</v>
      </c>
      <c r="C24" s="164" t="s">
        <v>230</v>
      </c>
      <c r="D24" s="165"/>
      <c r="E24" s="166"/>
    </row>
    <row r="25" spans="1:5" ht="21" customHeight="1" x14ac:dyDescent="0.15">
      <c r="A25" s="162"/>
      <c r="B25" s="34" t="s">
        <v>30</v>
      </c>
      <c r="C25" s="86">
        <v>2700000</v>
      </c>
      <c r="D25" s="34" t="s">
        <v>114</v>
      </c>
      <c r="E25" s="23">
        <v>2640000</v>
      </c>
    </row>
    <row r="26" spans="1:5" ht="21" customHeight="1" x14ac:dyDescent="0.15">
      <c r="A26" s="162"/>
      <c r="B26" s="34" t="s">
        <v>29</v>
      </c>
      <c r="C26" s="128">
        <f>E25/C25</f>
        <v>0.97777777777777775</v>
      </c>
      <c r="D26" s="34" t="s">
        <v>28</v>
      </c>
      <c r="E26" s="23">
        <v>2640000</v>
      </c>
    </row>
    <row r="27" spans="1:5" ht="21" customHeight="1" x14ac:dyDescent="0.15">
      <c r="A27" s="162"/>
      <c r="B27" s="34" t="s">
        <v>27</v>
      </c>
      <c r="C27" s="27" t="s">
        <v>231</v>
      </c>
      <c r="D27" s="34" t="s">
        <v>115</v>
      </c>
      <c r="E27" s="37" t="s">
        <v>235</v>
      </c>
    </row>
    <row r="28" spans="1:5" ht="21" customHeight="1" x14ac:dyDescent="0.15">
      <c r="A28" s="162"/>
      <c r="B28" s="34" t="s">
        <v>26</v>
      </c>
      <c r="C28" s="21" t="s">
        <v>160</v>
      </c>
      <c r="D28" s="34" t="s">
        <v>116</v>
      </c>
      <c r="E28" s="37" t="s">
        <v>236</v>
      </c>
    </row>
    <row r="29" spans="1:5" ht="21" customHeight="1" x14ac:dyDescent="0.15">
      <c r="A29" s="162"/>
      <c r="B29" s="34" t="s">
        <v>25</v>
      </c>
      <c r="C29" s="21" t="s">
        <v>161</v>
      </c>
      <c r="D29" s="34" t="s">
        <v>24</v>
      </c>
      <c r="E29" s="24" t="s">
        <v>232</v>
      </c>
    </row>
    <row r="30" spans="1:5" ht="21" customHeight="1" thickBot="1" x14ac:dyDescent="0.2">
      <c r="A30" s="163"/>
      <c r="B30" s="35" t="s">
        <v>23</v>
      </c>
      <c r="C30" s="20" t="s">
        <v>162</v>
      </c>
      <c r="D30" s="35" t="s">
        <v>158</v>
      </c>
      <c r="E30" s="32" t="s">
        <v>258</v>
      </c>
    </row>
    <row r="31" spans="1:5" ht="21" customHeight="1" thickTop="1" x14ac:dyDescent="0.15">
      <c r="A31" s="161" t="s">
        <v>32</v>
      </c>
      <c r="B31" s="36" t="s">
        <v>31</v>
      </c>
      <c r="C31" s="164" t="s">
        <v>233</v>
      </c>
      <c r="D31" s="165"/>
      <c r="E31" s="166"/>
    </row>
    <row r="32" spans="1:5" ht="21" customHeight="1" x14ac:dyDescent="0.15">
      <c r="A32" s="162"/>
      <c r="B32" s="34" t="s">
        <v>30</v>
      </c>
      <c r="C32" s="86">
        <v>2700000</v>
      </c>
      <c r="D32" s="34" t="s">
        <v>114</v>
      </c>
      <c r="E32" s="23">
        <v>2640000</v>
      </c>
    </row>
    <row r="33" spans="1:5" ht="21" customHeight="1" x14ac:dyDescent="0.15">
      <c r="A33" s="162"/>
      <c r="B33" s="34" t="s">
        <v>29</v>
      </c>
      <c r="C33" s="128">
        <f>E32/C32</f>
        <v>0.97777777777777775</v>
      </c>
      <c r="D33" s="34" t="s">
        <v>28</v>
      </c>
      <c r="E33" s="23">
        <v>2640000</v>
      </c>
    </row>
    <row r="34" spans="1:5" ht="21" customHeight="1" x14ac:dyDescent="0.15">
      <c r="A34" s="162"/>
      <c r="B34" s="34" t="s">
        <v>27</v>
      </c>
      <c r="C34" s="27" t="s">
        <v>239</v>
      </c>
      <c r="D34" s="34" t="s">
        <v>115</v>
      </c>
      <c r="E34" s="37" t="s">
        <v>234</v>
      </c>
    </row>
    <row r="35" spans="1:5" ht="21" customHeight="1" x14ac:dyDescent="0.15">
      <c r="A35" s="162"/>
      <c r="B35" s="34" t="s">
        <v>26</v>
      </c>
      <c r="C35" s="21" t="s">
        <v>160</v>
      </c>
      <c r="D35" s="34" t="s">
        <v>116</v>
      </c>
      <c r="E35" s="37" t="s">
        <v>237</v>
      </c>
    </row>
    <row r="36" spans="1:5" ht="21" customHeight="1" x14ac:dyDescent="0.15">
      <c r="A36" s="162"/>
      <c r="B36" s="34" t="s">
        <v>25</v>
      </c>
      <c r="C36" s="21" t="s">
        <v>161</v>
      </c>
      <c r="D36" s="34" t="s">
        <v>24</v>
      </c>
      <c r="E36" s="24" t="s">
        <v>238</v>
      </c>
    </row>
    <row r="37" spans="1:5" ht="21" customHeight="1" thickBot="1" x14ac:dyDescent="0.2">
      <c r="A37" s="163"/>
      <c r="B37" s="35" t="s">
        <v>23</v>
      </c>
      <c r="C37" s="20" t="s">
        <v>162</v>
      </c>
      <c r="D37" s="35" t="s">
        <v>158</v>
      </c>
      <c r="E37" s="32" t="s">
        <v>259</v>
      </c>
    </row>
    <row r="38" spans="1:5" ht="21" customHeight="1" thickTop="1" x14ac:dyDescent="0.15">
      <c r="A38" s="161" t="s">
        <v>32</v>
      </c>
      <c r="B38" s="36" t="s">
        <v>31</v>
      </c>
      <c r="C38" s="164" t="s">
        <v>240</v>
      </c>
      <c r="D38" s="165"/>
      <c r="E38" s="166"/>
    </row>
    <row r="39" spans="1:5" ht="21" customHeight="1" x14ac:dyDescent="0.15">
      <c r="A39" s="162"/>
      <c r="B39" s="34" t="s">
        <v>30</v>
      </c>
      <c r="C39" s="86">
        <v>3000000</v>
      </c>
      <c r="D39" s="34" t="s">
        <v>114</v>
      </c>
      <c r="E39" s="23">
        <v>2520000</v>
      </c>
    </row>
    <row r="40" spans="1:5" ht="21" customHeight="1" x14ac:dyDescent="0.15">
      <c r="A40" s="162"/>
      <c r="B40" s="34" t="s">
        <v>29</v>
      </c>
      <c r="C40" s="128">
        <f>E39/C39</f>
        <v>0.84</v>
      </c>
      <c r="D40" s="34" t="s">
        <v>28</v>
      </c>
      <c r="E40" s="23">
        <v>2520000</v>
      </c>
    </row>
    <row r="41" spans="1:5" ht="21" customHeight="1" x14ac:dyDescent="0.15">
      <c r="A41" s="162"/>
      <c r="B41" s="34" t="s">
        <v>27</v>
      </c>
      <c r="C41" s="27" t="s">
        <v>241</v>
      </c>
      <c r="D41" s="34" t="s">
        <v>115</v>
      </c>
      <c r="E41" s="37" t="s">
        <v>235</v>
      </c>
    </row>
    <row r="42" spans="1:5" ht="21" customHeight="1" x14ac:dyDescent="0.15">
      <c r="A42" s="162"/>
      <c r="B42" s="34" t="s">
        <v>26</v>
      </c>
      <c r="C42" s="21" t="s">
        <v>160</v>
      </c>
      <c r="D42" s="34" t="s">
        <v>116</v>
      </c>
      <c r="E42" s="37" t="s">
        <v>242</v>
      </c>
    </row>
    <row r="43" spans="1:5" ht="21" customHeight="1" x14ac:dyDescent="0.15">
      <c r="A43" s="162"/>
      <c r="B43" s="34" t="s">
        <v>25</v>
      </c>
      <c r="C43" s="21" t="s">
        <v>161</v>
      </c>
      <c r="D43" s="34" t="s">
        <v>24</v>
      </c>
      <c r="E43" s="24" t="s">
        <v>243</v>
      </c>
    </row>
    <row r="44" spans="1:5" ht="21" customHeight="1" thickBot="1" x14ac:dyDescent="0.2">
      <c r="A44" s="163"/>
      <c r="B44" s="35" t="s">
        <v>23</v>
      </c>
      <c r="C44" s="20" t="s">
        <v>162</v>
      </c>
      <c r="D44" s="35" t="s">
        <v>158</v>
      </c>
      <c r="E44" s="32" t="s">
        <v>260</v>
      </c>
    </row>
    <row r="45" spans="1:5" ht="21" customHeight="1" thickTop="1" x14ac:dyDescent="0.15">
      <c r="A45" s="161" t="s">
        <v>32</v>
      </c>
      <c r="B45" s="36" t="s">
        <v>31</v>
      </c>
      <c r="C45" s="164" t="s">
        <v>244</v>
      </c>
      <c r="D45" s="165"/>
      <c r="E45" s="166"/>
    </row>
    <row r="46" spans="1:5" ht="21" customHeight="1" x14ac:dyDescent="0.15">
      <c r="A46" s="162"/>
      <c r="B46" s="34" t="s">
        <v>30</v>
      </c>
      <c r="C46" s="86">
        <v>12720000</v>
      </c>
      <c r="D46" s="34" t="s">
        <v>114</v>
      </c>
      <c r="E46" s="23">
        <v>11926000</v>
      </c>
    </row>
    <row r="47" spans="1:5" ht="21" customHeight="1" x14ac:dyDescent="0.15">
      <c r="A47" s="162"/>
      <c r="B47" s="34" t="s">
        <v>29</v>
      </c>
      <c r="C47" s="128">
        <f>E46/C46</f>
        <v>0.9375786163522013</v>
      </c>
      <c r="D47" s="34" t="s">
        <v>28</v>
      </c>
      <c r="E47" s="23">
        <v>11926000</v>
      </c>
    </row>
    <row r="48" spans="1:5" ht="21" customHeight="1" x14ac:dyDescent="0.15">
      <c r="A48" s="162"/>
      <c r="B48" s="34" t="s">
        <v>27</v>
      </c>
      <c r="C48" s="27" t="s">
        <v>245</v>
      </c>
      <c r="D48" s="34" t="s">
        <v>115</v>
      </c>
      <c r="E48" s="37" t="s">
        <v>235</v>
      </c>
    </row>
    <row r="49" spans="1:5" ht="21" customHeight="1" x14ac:dyDescent="0.15">
      <c r="A49" s="162"/>
      <c r="B49" s="34" t="s">
        <v>26</v>
      </c>
      <c r="C49" s="21" t="s">
        <v>160</v>
      </c>
      <c r="D49" s="34" t="s">
        <v>116</v>
      </c>
      <c r="E49" s="37" t="s">
        <v>242</v>
      </c>
    </row>
    <row r="50" spans="1:5" ht="21" customHeight="1" x14ac:dyDescent="0.15">
      <c r="A50" s="162"/>
      <c r="B50" s="34" t="s">
        <v>25</v>
      </c>
      <c r="C50" s="21" t="s">
        <v>161</v>
      </c>
      <c r="D50" s="34" t="s">
        <v>24</v>
      </c>
      <c r="E50" s="24" t="s">
        <v>246</v>
      </c>
    </row>
    <row r="51" spans="1:5" ht="21" customHeight="1" thickBot="1" x14ac:dyDescent="0.2">
      <c r="A51" s="163"/>
      <c r="B51" s="35" t="s">
        <v>23</v>
      </c>
      <c r="C51" s="20" t="s">
        <v>162</v>
      </c>
      <c r="D51" s="35" t="s">
        <v>158</v>
      </c>
      <c r="E51" s="32" t="s">
        <v>261</v>
      </c>
    </row>
    <row r="52" spans="1:5" ht="21" customHeight="1" thickTop="1" x14ac:dyDescent="0.15">
      <c r="A52" s="161" t="s">
        <v>32</v>
      </c>
      <c r="B52" s="36" t="s">
        <v>31</v>
      </c>
      <c r="C52" s="164" t="s">
        <v>247</v>
      </c>
      <c r="D52" s="165"/>
      <c r="E52" s="166"/>
    </row>
    <row r="53" spans="1:5" ht="21" customHeight="1" x14ac:dyDescent="0.15">
      <c r="A53" s="162"/>
      <c r="B53" s="34" t="s">
        <v>30</v>
      </c>
      <c r="C53" s="86">
        <v>3300000</v>
      </c>
      <c r="D53" s="34" t="s">
        <v>114</v>
      </c>
      <c r="E53" s="23">
        <v>3240000</v>
      </c>
    </row>
    <row r="54" spans="1:5" ht="21" customHeight="1" x14ac:dyDescent="0.15">
      <c r="A54" s="162"/>
      <c r="B54" s="34" t="s">
        <v>29</v>
      </c>
      <c r="C54" s="128">
        <f>E53/C53</f>
        <v>0.98181818181818181</v>
      </c>
      <c r="D54" s="34" t="s">
        <v>28</v>
      </c>
      <c r="E54" s="23">
        <v>3240000</v>
      </c>
    </row>
    <row r="55" spans="1:5" ht="21" customHeight="1" x14ac:dyDescent="0.15">
      <c r="A55" s="162"/>
      <c r="B55" s="34" t="s">
        <v>27</v>
      </c>
      <c r="C55" s="27" t="s">
        <v>248</v>
      </c>
      <c r="D55" s="34" t="s">
        <v>115</v>
      </c>
      <c r="E55" s="37" t="s">
        <v>235</v>
      </c>
    </row>
    <row r="56" spans="1:5" ht="21" customHeight="1" x14ac:dyDescent="0.15">
      <c r="A56" s="162"/>
      <c r="B56" s="34" t="s">
        <v>26</v>
      </c>
      <c r="C56" s="21" t="s">
        <v>160</v>
      </c>
      <c r="D56" s="34" t="s">
        <v>116</v>
      </c>
      <c r="E56" s="37" t="s">
        <v>242</v>
      </c>
    </row>
    <row r="57" spans="1:5" ht="21" customHeight="1" x14ac:dyDescent="0.15">
      <c r="A57" s="162"/>
      <c r="B57" s="34" t="s">
        <v>25</v>
      </c>
      <c r="C57" s="21" t="s">
        <v>161</v>
      </c>
      <c r="D57" s="34" t="s">
        <v>24</v>
      </c>
      <c r="E57" s="24" t="s">
        <v>249</v>
      </c>
    </row>
    <row r="58" spans="1:5" ht="21" customHeight="1" thickBot="1" x14ac:dyDescent="0.2">
      <c r="A58" s="163"/>
      <c r="B58" s="35" t="s">
        <v>23</v>
      </c>
      <c r="C58" s="20" t="s">
        <v>162</v>
      </c>
      <c r="D58" s="35" t="s">
        <v>158</v>
      </c>
      <c r="E58" s="32" t="s">
        <v>262</v>
      </c>
    </row>
    <row r="59" spans="1:5" ht="21" customHeight="1" thickTop="1" x14ac:dyDescent="0.15">
      <c r="A59" s="161" t="s">
        <v>32</v>
      </c>
      <c r="B59" s="36" t="s">
        <v>31</v>
      </c>
      <c r="C59" s="164" t="s">
        <v>250</v>
      </c>
      <c r="D59" s="165"/>
      <c r="E59" s="166"/>
    </row>
    <row r="60" spans="1:5" ht="21" customHeight="1" x14ac:dyDescent="0.15">
      <c r="A60" s="162"/>
      <c r="B60" s="34" t="s">
        <v>30</v>
      </c>
      <c r="C60" s="86">
        <v>3360000</v>
      </c>
      <c r="D60" s="34" t="s">
        <v>114</v>
      </c>
      <c r="E60" s="23">
        <v>3240000</v>
      </c>
    </row>
    <row r="61" spans="1:5" ht="21" customHeight="1" x14ac:dyDescent="0.15">
      <c r="A61" s="162"/>
      <c r="B61" s="34" t="s">
        <v>29</v>
      </c>
      <c r="C61" s="128">
        <f>E60/C60</f>
        <v>0.9642857142857143</v>
      </c>
      <c r="D61" s="34" t="s">
        <v>28</v>
      </c>
      <c r="E61" s="23">
        <v>3240000</v>
      </c>
    </row>
    <row r="62" spans="1:5" ht="21" customHeight="1" x14ac:dyDescent="0.15">
      <c r="A62" s="162"/>
      <c r="B62" s="34" t="s">
        <v>27</v>
      </c>
      <c r="C62" s="27" t="s">
        <v>248</v>
      </c>
      <c r="D62" s="34" t="s">
        <v>115</v>
      </c>
      <c r="E62" s="37" t="s">
        <v>235</v>
      </c>
    </row>
    <row r="63" spans="1:5" ht="21" customHeight="1" x14ac:dyDescent="0.15">
      <c r="A63" s="162"/>
      <c r="B63" s="34" t="s">
        <v>26</v>
      </c>
      <c r="C63" s="21" t="s">
        <v>160</v>
      </c>
      <c r="D63" s="34" t="s">
        <v>116</v>
      </c>
      <c r="E63" s="37" t="s">
        <v>242</v>
      </c>
    </row>
    <row r="64" spans="1:5" ht="21" customHeight="1" x14ac:dyDescent="0.15">
      <c r="A64" s="162"/>
      <c r="B64" s="34" t="s">
        <v>25</v>
      </c>
      <c r="C64" s="21" t="s">
        <v>161</v>
      </c>
      <c r="D64" s="34" t="s">
        <v>24</v>
      </c>
      <c r="E64" s="24" t="s">
        <v>251</v>
      </c>
    </row>
    <row r="65" spans="1:5" ht="21" customHeight="1" thickBot="1" x14ac:dyDescent="0.2">
      <c r="A65" s="163"/>
      <c r="B65" s="35" t="s">
        <v>23</v>
      </c>
      <c r="C65" s="20" t="s">
        <v>162</v>
      </c>
      <c r="D65" s="35" t="s">
        <v>158</v>
      </c>
      <c r="E65" s="32" t="s">
        <v>263</v>
      </c>
    </row>
    <row r="66" spans="1:5" ht="21" customHeight="1" thickTop="1" x14ac:dyDescent="0.15">
      <c r="A66" s="161" t="s">
        <v>32</v>
      </c>
      <c r="B66" s="36" t="s">
        <v>31</v>
      </c>
      <c r="C66" s="164" t="s">
        <v>255</v>
      </c>
      <c r="D66" s="165"/>
      <c r="E66" s="166"/>
    </row>
    <row r="67" spans="1:5" ht="21" customHeight="1" x14ac:dyDescent="0.15">
      <c r="A67" s="162"/>
      <c r="B67" s="34" t="s">
        <v>30</v>
      </c>
      <c r="C67" s="86">
        <v>1248000</v>
      </c>
      <c r="D67" s="34" t="s">
        <v>114</v>
      </c>
      <c r="E67" s="23">
        <v>1200000</v>
      </c>
    </row>
    <row r="68" spans="1:5" ht="21" customHeight="1" x14ac:dyDescent="0.15">
      <c r="A68" s="162"/>
      <c r="B68" s="34" t="s">
        <v>29</v>
      </c>
      <c r="C68" s="128">
        <f>E67/C67</f>
        <v>0.96153846153846156</v>
      </c>
      <c r="D68" s="34" t="s">
        <v>28</v>
      </c>
      <c r="E68" s="23">
        <v>1200000</v>
      </c>
    </row>
    <row r="69" spans="1:5" ht="21" customHeight="1" x14ac:dyDescent="0.15">
      <c r="A69" s="162"/>
      <c r="B69" s="34" t="s">
        <v>27</v>
      </c>
      <c r="C69" s="27" t="s">
        <v>256</v>
      </c>
      <c r="D69" s="34" t="s">
        <v>115</v>
      </c>
      <c r="E69" s="37" t="s">
        <v>235</v>
      </c>
    </row>
    <row r="70" spans="1:5" ht="21" customHeight="1" x14ac:dyDescent="0.15">
      <c r="A70" s="162"/>
      <c r="B70" s="34" t="s">
        <v>26</v>
      </c>
      <c r="C70" s="21" t="s">
        <v>160</v>
      </c>
      <c r="D70" s="34" t="s">
        <v>116</v>
      </c>
      <c r="E70" s="37" t="s">
        <v>242</v>
      </c>
    </row>
    <row r="71" spans="1:5" ht="21" customHeight="1" x14ac:dyDescent="0.15">
      <c r="A71" s="162"/>
      <c r="B71" s="34" t="s">
        <v>25</v>
      </c>
      <c r="C71" s="21" t="s">
        <v>161</v>
      </c>
      <c r="D71" s="34" t="s">
        <v>24</v>
      </c>
      <c r="E71" s="24" t="s">
        <v>257</v>
      </c>
    </row>
    <row r="72" spans="1:5" ht="21" customHeight="1" thickBot="1" x14ac:dyDescent="0.2">
      <c r="A72" s="163"/>
      <c r="B72" s="35" t="s">
        <v>23</v>
      </c>
      <c r="C72" s="20" t="s">
        <v>162</v>
      </c>
      <c r="D72" s="35" t="s">
        <v>158</v>
      </c>
      <c r="E72" s="32" t="s">
        <v>264</v>
      </c>
    </row>
    <row r="73" spans="1:5" ht="21" customHeight="1" thickTop="1" x14ac:dyDescent="0.15">
      <c r="A73" s="161" t="s">
        <v>32</v>
      </c>
      <c r="B73" s="36" t="s">
        <v>31</v>
      </c>
      <c r="C73" s="164" t="s">
        <v>252</v>
      </c>
      <c r="D73" s="165"/>
      <c r="E73" s="166"/>
    </row>
    <row r="74" spans="1:5" ht="21" customHeight="1" x14ac:dyDescent="0.15">
      <c r="A74" s="162"/>
      <c r="B74" s="34" t="s">
        <v>30</v>
      </c>
      <c r="C74" s="86">
        <v>6840000</v>
      </c>
      <c r="D74" s="34" t="s">
        <v>114</v>
      </c>
      <c r="E74" s="23">
        <v>6600000</v>
      </c>
    </row>
    <row r="75" spans="1:5" ht="21" customHeight="1" x14ac:dyDescent="0.15">
      <c r="A75" s="162"/>
      <c r="B75" s="34" t="s">
        <v>29</v>
      </c>
      <c r="C75" s="128">
        <f>E74/C74</f>
        <v>0.96491228070175439</v>
      </c>
      <c r="D75" s="34" t="s">
        <v>28</v>
      </c>
      <c r="E75" s="23">
        <v>6600000</v>
      </c>
    </row>
    <row r="76" spans="1:5" ht="21" customHeight="1" x14ac:dyDescent="0.15">
      <c r="A76" s="162"/>
      <c r="B76" s="34" t="s">
        <v>27</v>
      </c>
      <c r="C76" s="27" t="s">
        <v>253</v>
      </c>
      <c r="D76" s="34" t="s">
        <v>115</v>
      </c>
      <c r="E76" s="37" t="s">
        <v>235</v>
      </c>
    </row>
    <row r="77" spans="1:5" ht="21" customHeight="1" x14ac:dyDescent="0.15">
      <c r="A77" s="162"/>
      <c r="B77" s="34" t="s">
        <v>26</v>
      </c>
      <c r="C77" s="21" t="s">
        <v>160</v>
      </c>
      <c r="D77" s="34" t="s">
        <v>116</v>
      </c>
      <c r="E77" s="37" t="s">
        <v>242</v>
      </c>
    </row>
    <row r="78" spans="1:5" ht="21" customHeight="1" x14ac:dyDescent="0.15">
      <c r="A78" s="162"/>
      <c r="B78" s="34" t="s">
        <v>25</v>
      </c>
      <c r="C78" s="21" t="s">
        <v>161</v>
      </c>
      <c r="D78" s="34" t="s">
        <v>24</v>
      </c>
      <c r="E78" s="24" t="s">
        <v>254</v>
      </c>
    </row>
    <row r="79" spans="1:5" ht="21" customHeight="1" thickBot="1" x14ac:dyDescent="0.2">
      <c r="A79" s="163"/>
      <c r="B79" s="35" t="s">
        <v>23</v>
      </c>
      <c r="C79" s="20" t="s">
        <v>162</v>
      </c>
      <c r="D79" s="35" t="s">
        <v>158</v>
      </c>
      <c r="E79" s="196" t="s">
        <v>265</v>
      </c>
    </row>
    <row r="80" spans="1:5" ht="14.25" thickTop="1" x14ac:dyDescent="0.15"/>
  </sheetData>
  <mergeCells count="23">
    <mergeCell ref="A59:A65"/>
    <mergeCell ref="C59:E59"/>
    <mergeCell ref="A73:A79"/>
    <mergeCell ref="C73:E73"/>
    <mergeCell ref="A66:A72"/>
    <mergeCell ref="C66:E66"/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zoomScale="70" zoomScaleNormal="70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 x14ac:dyDescent="0.15">
      <c r="A1" s="155" t="s">
        <v>118</v>
      </c>
      <c r="B1" s="155"/>
      <c r="C1" s="155"/>
      <c r="D1" s="155"/>
      <c r="E1" s="155"/>
      <c r="F1" s="155"/>
    </row>
    <row r="2" spans="1:6" ht="26.25" thickBot="1" x14ac:dyDescent="0.2">
      <c r="A2" s="92" t="s">
        <v>117</v>
      </c>
      <c r="B2" s="26"/>
      <c r="C2" s="25"/>
      <c r="D2" s="25"/>
      <c r="E2" s="22"/>
      <c r="F2" s="19" t="s">
        <v>119</v>
      </c>
    </row>
    <row r="3" spans="1:6" ht="25.5" customHeight="1" thickTop="1" x14ac:dyDescent="0.15">
      <c r="A3" s="83" t="s">
        <v>45</v>
      </c>
      <c r="B3" s="167" t="s">
        <v>266</v>
      </c>
      <c r="C3" s="168"/>
      <c r="D3" s="168"/>
      <c r="E3" s="168"/>
      <c r="F3" s="169"/>
    </row>
    <row r="4" spans="1:6" ht="25.5" customHeight="1" x14ac:dyDescent="0.15">
      <c r="A4" s="170" t="s">
        <v>44</v>
      </c>
      <c r="B4" s="173" t="s">
        <v>27</v>
      </c>
      <c r="C4" s="173" t="s">
        <v>120</v>
      </c>
      <c r="D4" s="84" t="s">
        <v>43</v>
      </c>
      <c r="E4" s="84" t="s">
        <v>28</v>
      </c>
      <c r="F4" s="85" t="s">
        <v>42</v>
      </c>
    </row>
    <row r="5" spans="1:6" ht="25.5" customHeight="1" x14ac:dyDescent="0.15">
      <c r="A5" s="171"/>
      <c r="B5" s="174"/>
      <c r="C5" s="175"/>
      <c r="D5" s="84" t="s">
        <v>41</v>
      </c>
      <c r="E5" s="84" t="s">
        <v>40</v>
      </c>
      <c r="F5" s="85" t="s">
        <v>39</v>
      </c>
    </row>
    <row r="6" spans="1:6" ht="39" customHeight="1" x14ac:dyDescent="0.15">
      <c r="A6" s="172"/>
      <c r="B6" s="98" t="s">
        <v>267</v>
      </c>
      <c r="C6" s="97" t="s">
        <v>268</v>
      </c>
      <c r="D6" s="100">
        <v>550000</v>
      </c>
      <c r="E6" s="100">
        <v>500000</v>
      </c>
      <c r="F6" s="101">
        <f>E6/D6</f>
        <v>0.90909090909090906</v>
      </c>
    </row>
    <row r="7" spans="1:6" ht="25.5" customHeight="1" x14ac:dyDescent="0.15">
      <c r="A7" s="170" t="s">
        <v>24</v>
      </c>
      <c r="B7" s="84" t="s">
        <v>38</v>
      </c>
      <c r="C7" s="91" t="s">
        <v>121</v>
      </c>
      <c r="D7" s="182" t="s">
        <v>37</v>
      </c>
      <c r="E7" s="183"/>
      <c r="F7" s="184"/>
    </row>
    <row r="8" spans="1:6" ht="25.5" customHeight="1" x14ac:dyDescent="0.15">
      <c r="A8" s="172"/>
      <c r="B8" s="87" t="s">
        <v>269</v>
      </c>
      <c r="C8" s="88" t="s">
        <v>270</v>
      </c>
      <c r="D8" s="185" t="s">
        <v>271</v>
      </c>
      <c r="E8" s="186"/>
      <c r="F8" s="187"/>
    </row>
    <row r="9" spans="1:6" ht="25.5" customHeight="1" x14ac:dyDescent="0.15">
      <c r="A9" s="90" t="s">
        <v>122</v>
      </c>
      <c r="B9" s="176" t="s">
        <v>163</v>
      </c>
      <c r="C9" s="177"/>
      <c r="D9" s="177"/>
      <c r="E9" s="177"/>
      <c r="F9" s="178"/>
    </row>
    <row r="10" spans="1:6" ht="25.5" customHeight="1" x14ac:dyDescent="0.15">
      <c r="A10" s="90" t="s">
        <v>36</v>
      </c>
      <c r="B10" s="176" t="s">
        <v>164</v>
      </c>
      <c r="C10" s="177"/>
      <c r="D10" s="177"/>
      <c r="E10" s="177"/>
      <c r="F10" s="178"/>
    </row>
    <row r="11" spans="1:6" ht="25.5" customHeight="1" thickBot="1" x14ac:dyDescent="0.2">
      <c r="A11" s="89" t="s">
        <v>35</v>
      </c>
      <c r="B11" s="179"/>
      <c r="C11" s="180"/>
      <c r="D11" s="180"/>
      <c r="E11" s="180"/>
      <c r="F11" s="181"/>
    </row>
    <row r="12" spans="1:6" ht="25.5" customHeight="1" thickTop="1" x14ac:dyDescent="0.15">
      <c r="A12" s="83" t="s">
        <v>45</v>
      </c>
      <c r="B12" s="167" t="s">
        <v>200</v>
      </c>
      <c r="C12" s="168"/>
      <c r="D12" s="168"/>
      <c r="E12" s="168"/>
      <c r="F12" s="169"/>
    </row>
    <row r="13" spans="1:6" ht="25.5" customHeight="1" x14ac:dyDescent="0.15">
      <c r="A13" s="170" t="s">
        <v>44</v>
      </c>
      <c r="B13" s="173" t="s">
        <v>27</v>
      </c>
      <c r="C13" s="173" t="s">
        <v>120</v>
      </c>
      <c r="D13" s="84" t="s">
        <v>43</v>
      </c>
      <c r="E13" s="84" t="s">
        <v>28</v>
      </c>
      <c r="F13" s="85" t="s">
        <v>42</v>
      </c>
    </row>
    <row r="14" spans="1:6" ht="25.5" customHeight="1" x14ac:dyDescent="0.15">
      <c r="A14" s="171"/>
      <c r="B14" s="174"/>
      <c r="C14" s="175"/>
      <c r="D14" s="84" t="s">
        <v>41</v>
      </c>
      <c r="E14" s="84" t="s">
        <v>40</v>
      </c>
      <c r="F14" s="85" t="s">
        <v>39</v>
      </c>
    </row>
    <row r="15" spans="1:6" ht="39" customHeight="1" x14ac:dyDescent="0.15">
      <c r="A15" s="172"/>
      <c r="B15" s="98" t="s">
        <v>276</v>
      </c>
      <c r="C15" s="97" t="s">
        <v>277</v>
      </c>
      <c r="D15" s="100">
        <v>2100000</v>
      </c>
      <c r="E15" s="100">
        <v>2000000</v>
      </c>
      <c r="F15" s="101">
        <f>E15/D15</f>
        <v>0.95238095238095233</v>
      </c>
    </row>
    <row r="16" spans="1:6" ht="25.5" customHeight="1" x14ac:dyDescent="0.15">
      <c r="A16" s="170" t="s">
        <v>24</v>
      </c>
      <c r="B16" s="84" t="s">
        <v>38</v>
      </c>
      <c r="C16" s="151" t="s">
        <v>121</v>
      </c>
      <c r="D16" s="182" t="s">
        <v>37</v>
      </c>
      <c r="E16" s="183"/>
      <c r="F16" s="184"/>
    </row>
    <row r="17" spans="1:6" ht="25.5" customHeight="1" x14ac:dyDescent="0.15">
      <c r="A17" s="172"/>
      <c r="B17" s="87" t="s">
        <v>201</v>
      </c>
      <c r="C17" s="88" t="s">
        <v>278</v>
      </c>
      <c r="D17" s="185" t="s">
        <v>279</v>
      </c>
      <c r="E17" s="186"/>
      <c r="F17" s="187"/>
    </row>
    <row r="18" spans="1:6" ht="25.5" customHeight="1" x14ac:dyDescent="0.15">
      <c r="A18" s="90" t="s">
        <v>122</v>
      </c>
      <c r="B18" s="176" t="s">
        <v>163</v>
      </c>
      <c r="C18" s="177"/>
      <c r="D18" s="177"/>
      <c r="E18" s="177"/>
      <c r="F18" s="178"/>
    </row>
    <row r="19" spans="1:6" ht="25.5" customHeight="1" x14ac:dyDescent="0.15">
      <c r="A19" s="90" t="s">
        <v>36</v>
      </c>
      <c r="B19" s="176" t="s">
        <v>72</v>
      </c>
      <c r="C19" s="177"/>
      <c r="D19" s="177"/>
      <c r="E19" s="177"/>
      <c r="F19" s="178"/>
    </row>
    <row r="20" spans="1:6" ht="25.5" customHeight="1" thickBot="1" x14ac:dyDescent="0.2">
      <c r="A20" s="89" t="s">
        <v>35</v>
      </c>
      <c r="B20" s="179"/>
      <c r="C20" s="180"/>
      <c r="D20" s="180"/>
      <c r="E20" s="180"/>
      <c r="F20" s="181"/>
    </row>
    <row r="21" spans="1:6" ht="25.5" customHeight="1" thickTop="1" x14ac:dyDescent="0.15">
      <c r="A21" s="83" t="s">
        <v>45</v>
      </c>
      <c r="B21" s="167" t="s">
        <v>280</v>
      </c>
      <c r="C21" s="168"/>
      <c r="D21" s="168"/>
      <c r="E21" s="168"/>
      <c r="F21" s="169"/>
    </row>
    <row r="22" spans="1:6" ht="25.5" customHeight="1" x14ac:dyDescent="0.15">
      <c r="A22" s="170" t="s">
        <v>44</v>
      </c>
      <c r="B22" s="173" t="s">
        <v>27</v>
      </c>
      <c r="C22" s="173" t="s">
        <v>120</v>
      </c>
      <c r="D22" s="84" t="s">
        <v>43</v>
      </c>
      <c r="E22" s="84" t="s">
        <v>28</v>
      </c>
      <c r="F22" s="85" t="s">
        <v>42</v>
      </c>
    </row>
    <row r="23" spans="1:6" ht="25.5" customHeight="1" x14ac:dyDescent="0.15">
      <c r="A23" s="171"/>
      <c r="B23" s="174"/>
      <c r="C23" s="175"/>
      <c r="D23" s="84" t="s">
        <v>41</v>
      </c>
      <c r="E23" s="84" t="s">
        <v>40</v>
      </c>
      <c r="F23" s="85" t="s">
        <v>39</v>
      </c>
    </row>
    <row r="24" spans="1:6" ht="39" customHeight="1" x14ac:dyDescent="0.15">
      <c r="A24" s="172"/>
      <c r="B24" s="98" t="s">
        <v>281</v>
      </c>
      <c r="C24" s="97" t="s">
        <v>282</v>
      </c>
      <c r="D24" s="100">
        <v>3380000</v>
      </c>
      <c r="E24" s="100">
        <v>3252000</v>
      </c>
      <c r="F24" s="101">
        <f>E24/D24</f>
        <v>0.96213017751479291</v>
      </c>
    </row>
    <row r="25" spans="1:6" ht="25.5" customHeight="1" x14ac:dyDescent="0.15">
      <c r="A25" s="170" t="s">
        <v>24</v>
      </c>
      <c r="B25" s="84" t="s">
        <v>38</v>
      </c>
      <c r="C25" s="151" t="s">
        <v>121</v>
      </c>
      <c r="D25" s="182" t="s">
        <v>37</v>
      </c>
      <c r="E25" s="183"/>
      <c r="F25" s="184"/>
    </row>
    <row r="26" spans="1:6" ht="25.5" customHeight="1" x14ac:dyDescent="0.15">
      <c r="A26" s="172"/>
      <c r="B26" s="87" t="s">
        <v>283</v>
      </c>
      <c r="C26" s="88" t="s">
        <v>275</v>
      </c>
      <c r="D26" s="185" t="s">
        <v>284</v>
      </c>
      <c r="E26" s="186"/>
      <c r="F26" s="187"/>
    </row>
    <row r="27" spans="1:6" ht="25.5" customHeight="1" x14ac:dyDescent="0.15">
      <c r="A27" s="90" t="s">
        <v>122</v>
      </c>
      <c r="B27" s="176" t="s">
        <v>163</v>
      </c>
      <c r="C27" s="177"/>
      <c r="D27" s="177"/>
      <c r="E27" s="177"/>
      <c r="F27" s="178"/>
    </row>
    <row r="28" spans="1:6" ht="25.5" customHeight="1" x14ac:dyDescent="0.15">
      <c r="A28" s="90" t="s">
        <v>36</v>
      </c>
      <c r="B28" s="176" t="s">
        <v>72</v>
      </c>
      <c r="C28" s="177"/>
      <c r="D28" s="177"/>
      <c r="E28" s="177"/>
      <c r="F28" s="178"/>
    </row>
    <row r="29" spans="1:6" ht="25.5" customHeight="1" thickBot="1" x14ac:dyDescent="0.2">
      <c r="A29" s="89" t="s">
        <v>35</v>
      </c>
      <c r="B29" s="179"/>
      <c r="C29" s="180"/>
      <c r="D29" s="180"/>
      <c r="E29" s="180"/>
      <c r="F29" s="181"/>
    </row>
    <row r="30" spans="1:6" ht="25.5" customHeight="1" thickTop="1" x14ac:dyDescent="0.15">
      <c r="A30" s="83" t="s">
        <v>45</v>
      </c>
      <c r="B30" s="167" t="s">
        <v>285</v>
      </c>
      <c r="C30" s="168"/>
      <c r="D30" s="168"/>
      <c r="E30" s="168"/>
      <c r="F30" s="169"/>
    </row>
    <row r="31" spans="1:6" ht="25.5" customHeight="1" x14ac:dyDescent="0.15">
      <c r="A31" s="170" t="s">
        <v>44</v>
      </c>
      <c r="B31" s="173" t="s">
        <v>27</v>
      </c>
      <c r="C31" s="173" t="s">
        <v>120</v>
      </c>
      <c r="D31" s="84" t="s">
        <v>43</v>
      </c>
      <c r="E31" s="84" t="s">
        <v>28</v>
      </c>
      <c r="F31" s="85" t="s">
        <v>42</v>
      </c>
    </row>
    <row r="32" spans="1:6" ht="25.5" customHeight="1" x14ac:dyDescent="0.15">
      <c r="A32" s="171"/>
      <c r="B32" s="174"/>
      <c r="C32" s="175"/>
      <c r="D32" s="84" t="s">
        <v>41</v>
      </c>
      <c r="E32" s="84" t="s">
        <v>40</v>
      </c>
      <c r="F32" s="85" t="s">
        <v>39</v>
      </c>
    </row>
    <row r="33" spans="1:6" ht="39" customHeight="1" x14ac:dyDescent="0.15">
      <c r="A33" s="172"/>
      <c r="B33" s="98" t="s">
        <v>286</v>
      </c>
      <c r="C33" s="97" t="s">
        <v>287</v>
      </c>
      <c r="D33" s="100">
        <v>2700000</v>
      </c>
      <c r="E33" s="100">
        <v>2640000</v>
      </c>
      <c r="F33" s="101">
        <f>E33/D33</f>
        <v>0.97777777777777775</v>
      </c>
    </row>
    <row r="34" spans="1:6" ht="25.5" customHeight="1" x14ac:dyDescent="0.15">
      <c r="A34" s="170" t="s">
        <v>24</v>
      </c>
      <c r="B34" s="84" t="s">
        <v>38</v>
      </c>
      <c r="C34" s="151" t="s">
        <v>121</v>
      </c>
      <c r="D34" s="182" t="s">
        <v>37</v>
      </c>
      <c r="E34" s="183"/>
      <c r="F34" s="184"/>
    </row>
    <row r="35" spans="1:6" ht="25.5" customHeight="1" x14ac:dyDescent="0.15">
      <c r="A35" s="172"/>
      <c r="B35" s="87" t="s">
        <v>288</v>
      </c>
      <c r="C35" s="88" t="s">
        <v>289</v>
      </c>
      <c r="D35" s="185" t="s">
        <v>290</v>
      </c>
      <c r="E35" s="186"/>
      <c r="F35" s="187"/>
    </row>
    <row r="36" spans="1:6" ht="25.5" customHeight="1" x14ac:dyDescent="0.15">
      <c r="A36" s="90" t="s">
        <v>122</v>
      </c>
      <c r="B36" s="176" t="s">
        <v>163</v>
      </c>
      <c r="C36" s="177"/>
      <c r="D36" s="177"/>
      <c r="E36" s="177"/>
      <c r="F36" s="178"/>
    </row>
    <row r="37" spans="1:6" ht="25.5" customHeight="1" x14ac:dyDescent="0.15">
      <c r="A37" s="90" t="s">
        <v>36</v>
      </c>
      <c r="B37" s="176" t="s">
        <v>72</v>
      </c>
      <c r="C37" s="177"/>
      <c r="D37" s="177"/>
      <c r="E37" s="177"/>
      <c r="F37" s="178"/>
    </row>
    <row r="38" spans="1:6" ht="25.5" customHeight="1" thickBot="1" x14ac:dyDescent="0.2">
      <c r="A38" s="89" t="s">
        <v>35</v>
      </c>
      <c r="B38" s="179"/>
      <c r="C38" s="180"/>
      <c r="D38" s="180"/>
      <c r="E38" s="180"/>
      <c r="F38" s="181"/>
    </row>
    <row r="39" spans="1:6" ht="25.5" customHeight="1" thickTop="1" x14ac:dyDescent="0.15">
      <c r="A39" s="83" t="s">
        <v>45</v>
      </c>
      <c r="B39" s="167" t="s">
        <v>291</v>
      </c>
      <c r="C39" s="168"/>
      <c r="D39" s="168"/>
      <c r="E39" s="168"/>
      <c r="F39" s="169"/>
    </row>
    <row r="40" spans="1:6" ht="25.5" customHeight="1" x14ac:dyDescent="0.15">
      <c r="A40" s="170" t="s">
        <v>44</v>
      </c>
      <c r="B40" s="173" t="s">
        <v>27</v>
      </c>
      <c r="C40" s="173" t="s">
        <v>120</v>
      </c>
      <c r="D40" s="84" t="s">
        <v>43</v>
      </c>
      <c r="E40" s="84" t="s">
        <v>28</v>
      </c>
      <c r="F40" s="85" t="s">
        <v>42</v>
      </c>
    </row>
    <row r="41" spans="1:6" ht="25.5" customHeight="1" x14ac:dyDescent="0.15">
      <c r="A41" s="171"/>
      <c r="B41" s="174"/>
      <c r="C41" s="175"/>
      <c r="D41" s="84" t="s">
        <v>41</v>
      </c>
      <c r="E41" s="84" t="s">
        <v>40</v>
      </c>
      <c r="F41" s="85" t="s">
        <v>39</v>
      </c>
    </row>
    <row r="42" spans="1:6" ht="39" customHeight="1" x14ac:dyDescent="0.15">
      <c r="A42" s="172"/>
      <c r="B42" s="98" t="s">
        <v>286</v>
      </c>
      <c r="C42" s="97" t="s">
        <v>287</v>
      </c>
      <c r="D42" s="100">
        <v>2700000</v>
      </c>
      <c r="E42" s="100">
        <v>2640000</v>
      </c>
      <c r="F42" s="101">
        <f>E42/D42</f>
        <v>0.97777777777777775</v>
      </c>
    </row>
    <row r="43" spans="1:6" ht="25.5" customHeight="1" x14ac:dyDescent="0.15">
      <c r="A43" s="170" t="s">
        <v>24</v>
      </c>
      <c r="B43" s="84" t="s">
        <v>38</v>
      </c>
      <c r="C43" s="151" t="s">
        <v>121</v>
      </c>
      <c r="D43" s="182" t="s">
        <v>37</v>
      </c>
      <c r="E43" s="183"/>
      <c r="F43" s="184"/>
    </row>
    <row r="44" spans="1:6" ht="25.5" customHeight="1" x14ac:dyDescent="0.15">
      <c r="A44" s="172"/>
      <c r="B44" s="87" t="s">
        <v>292</v>
      </c>
      <c r="C44" s="88" t="s">
        <v>293</v>
      </c>
      <c r="D44" s="185" t="s">
        <v>294</v>
      </c>
      <c r="E44" s="186"/>
      <c r="F44" s="187"/>
    </row>
    <row r="45" spans="1:6" ht="25.5" customHeight="1" x14ac:dyDescent="0.15">
      <c r="A45" s="90" t="s">
        <v>122</v>
      </c>
      <c r="B45" s="176" t="s">
        <v>163</v>
      </c>
      <c r="C45" s="177"/>
      <c r="D45" s="177"/>
      <c r="E45" s="177"/>
      <c r="F45" s="178"/>
    </row>
    <row r="46" spans="1:6" ht="25.5" customHeight="1" x14ac:dyDescent="0.15">
      <c r="A46" s="90" t="s">
        <v>36</v>
      </c>
      <c r="B46" s="176" t="s">
        <v>72</v>
      </c>
      <c r="C46" s="177"/>
      <c r="D46" s="177"/>
      <c r="E46" s="177"/>
      <c r="F46" s="178"/>
    </row>
    <row r="47" spans="1:6" ht="25.5" customHeight="1" thickBot="1" x14ac:dyDescent="0.2">
      <c r="A47" s="89" t="s">
        <v>35</v>
      </c>
      <c r="B47" s="179"/>
      <c r="C47" s="180"/>
      <c r="D47" s="180"/>
      <c r="E47" s="180"/>
      <c r="F47" s="181"/>
    </row>
    <row r="48" spans="1:6" ht="25.5" customHeight="1" thickTop="1" x14ac:dyDescent="0.15">
      <c r="A48" s="83" t="s">
        <v>45</v>
      </c>
      <c r="B48" s="167" t="s">
        <v>240</v>
      </c>
      <c r="C48" s="168"/>
      <c r="D48" s="168"/>
      <c r="E48" s="168"/>
      <c r="F48" s="169"/>
    </row>
    <row r="49" spans="1:6" ht="25.5" customHeight="1" x14ac:dyDescent="0.15">
      <c r="A49" s="170" t="s">
        <v>44</v>
      </c>
      <c r="B49" s="173" t="s">
        <v>27</v>
      </c>
      <c r="C49" s="173" t="s">
        <v>120</v>
      </c>
      <c r="D49" s="84" t="s">
        <v>43</v>
      </c>
      <c r="E49" s="84" t="s">
        <v>28</v>
      </c>
      <c r="F49" s="85" t="s">
        <v>42</v>
      </c>
    </row>
    <row r="50" spans="1:6" ht="25.5" customHeight="1" x14ac:dyDescent="0.15">
      <c r="A50" s="171"/>
      <c r="B50" s="174"/>
      <c r="C50" s="175"/>
      <c r="D50" s="84" t="s">
        <v>41</v>
      </c>
      <c r="E50" s="84" t="s">
        <v>40</v>
      </c>
      <c r="F50" s="85" t="s">
        <v>39</v>
      </c>
    </row>
    <row r="51" spans="1:6" ht="39" customHeight="1" x14ac:dyDescent="0.15">
      <c r="A51" s="172"/>
      <c r="B51" s="98" t="s">
        <v>295</v>
      </c>
      <c r="C51" s="97" t="s">
        <v>287</v>
      </c>
      <c r="D51" s="100">
        <v>3000000</v>
      </c>
      <c r="E51" s="100">
        <v>2520000</v>
      </c>
      <c r="F51" s="101">
        <f>E51/D51</f>
        <v>0.84</v>
      </c>
    </row>
    <row r="52" spans="1:6" ht="25.5" customHeight="1" x14ac:dyDescent="0.15">
      <c r="A52" s="170" t="s">
        <v>24</v>
      </c>
      <c r="B52" s="84" t="s">
        <v>38</v>
      </c>
      <c r="C52" s="151" t="s">
        <v>121</v>
      </c>
      <c r="D52" s="182" t="s">
        <v>37</v>
      </c>
      <c r="E52" s="183"/>
      <c r="F52" s="184"/>
    </row>
    <row r="53" spans="1:6" ht="25.5" customHeight="1" x14ac:dyDescent="0.15">
      <c r="A53" s="172"/>
      <c r="B53" s="87" t="s">
        <v>319</v>
      </c>
      <c r="C53" s="88" t="s">
        <v>317</v>
      </c>
      <c r="D53" s="185" t="s">
        <v>318</v>
      </c>
      <c r="E53" s="186"/>
      <c r="F53" s="187"/>
    </row>
    <row r="54" spans="1:6" ht="25.5" customHeight="1" x14ac:dyDescent="0.15">
      <c r="A54" s="90" t="s">
        <v>122</v>
      </c>
      <c r="B54" s="176" t="s">
        <v>163</v>
      </c>
      <c r="C54" s="177"/>
      <c r="D54" s="177"/>
      <c r="E54" s="177"/>
      <c r="F54" s="178"/>
    </row>
    <row r="55" spans="1:6" ht="25.5" customHeight="1" x14ac:dyDescent="0.15">
      <c r="A55" s="90" t="s">
        <v>36</v>
      </c>
      <c r="B55" s="176" t="s">
        <v>72</v>
      </c>
      <c r="C55" s="177"/>
      <c r="D55" s="177"/>
      <c r="E55" s="177"/>
      <c r="F55" s="178"/>
    </row>
    <row r="56" spans="1:6" ht="25.5" customHeight="1" thickBot="1" x14ac:dyDescent="0.2">
      <c r="A56" s="89" t="s">
        <v>35</v>
      </c>
      <c r="B56" s="179"/>
      <c r="C56" s="180"/>
      <c r="D56" s="180"/>
      <c r="E56" s="180"/>
      <c r="F56" s="181"/>
    </row>
    <row r="57" spans="1:6" ht="25.5" customHeight="1" thickTop="1" x14ac:dyDescent="0.15">
      <c r="A57" s="83" t="s">
        <v>45</v>
      </c>
      <c r="B57" s="167" t="s">
        <v>296</v>
      </c>
      <c r="C57" s="168"/>
      <c r="D57" s="168"/>
      <c r="E57" s="168"/>
      <c r="F57" s="169"/>
    </row>
    <row r="58" spans="1:6" ht="25.5" customHeight="1" x14ac:dyDescent="0.15">
      <c r="A58" s="170" t="s">
        <v>44</v>
      </c>
      <c r="B58" s="173" t="s">
        <v>27</v>
      </c>
      <c r="C58" s="173" t="s">
        <v>120</v>
      </c>
      <c r="D58" s="84" t="s">
        <v>43</v>
      </c>
      <c r="E58" s="84" t="s">
        <v>28</v>
      </c>
      <c r="F58" s="85" t="s">
        <v>42</v>
      </c>
    </row>
    <row r="59" spans="1:6" ht="25.5" customHeight="1" x14ac:dyDescent="0.15">
      <c r="A59" s="171"/>
      <c r="B59" s="174"/>
      <c r="C59" s="175"/>
      <c r="D59" s="84" t="s">
        <v>41</v>
      </c>
      <c r="E59" s="84" t="s">
        <v>40</v>
      </c>
      <c r="F59" s="85" t="s">
        <v>39</v>
      </c>
    </row>
    <row r="60" spans="1:6" ht="39" customHeight="1" x14ac:dyDescent="0.15">
      <c r="A60" s="172"/>
      <c r="B60" s="98" t="s">
        <v>297</v>
      </c>
      <c r="C60" s="97" t="s">
        <v>298</v>
      </c>
      <c r="D60" s="100">
        <v>12720000</v>
      </c>
      <c r="E60" s="100">
        <v>11926000</v>
      </c>
      <c r="F60" s="101">
        <f>E60/D60</f>
        <v>0.9375786163522013</v>
      </c>
    </row>
    <row r="61" spans="1:6" ht="25.5" customHeight="1" x14ac:dyDescent="0.15">
      <c r="A61" s="170" t="s">
        <v>24</v>
      </c>
      <c r="B61" s="84" t="s">
        <v>38</v>
      </c>
      <c r="C61" s="151" t="s">
        <v>121</v>
      </c>
      <c r="D61" s="182" t="s">
        <v>37</v>
      </c>
      <c r="E61" s="183"/>
      <c r="F61" s="184"/>
    </row>
    <row r="62" spans="1:6" ht="25.5" customHeight="1" x14ac:dyDescent="0.15">
      <c r="A62" s="172"/>
      <c r="B62" s="87" t="s">
        <v>299</v>
      </c>
      <c r="C62" s="88" t="s">
        <v>300</v>
      </c>
      <c r="D62" s="185" t="s">
        <v>301</v>
      </c>
      <c r="E62" s="186"/>
      <c r="F62" s="187"/>
    </row>
    <row r="63" spans="1:6" ht="25.5" customHeight="1" x14ac:dyDescent="0.15">
      <c r="A63" s="90" t="s">
        <v>122</v>
      </c>
      <c r="B63" s="176" t="s">
        <v>163</v>
      </c>
      <c r="C63" s="177"/>
      <c r="D63" s="177"/>
      <c r="E63" s="177"/>
      <c r="F63" s="178"/>
    </row>
    <row r="64" spans="1:6" ht="25.5" customHeight="1" x14ac:dyDescent="0.15">
      <c r="A64" s="90" t="s">
        <v>36</v>
      </c>
      <c r="B64" s="176" t="s">
        <v>72</v>
      </c>
      <c r="C64" s="177"/>
      <c r="D64" s="177"/>
      <c r="E64" s="177"/>
      <c r="F64" s="178"/>
    </row>
    <row r="65" spans="1:6" ht="25.5" customHeight="1" thickBot="1" x14ac:dyDescent="0.2">
      <c r="A65" s="89" t="s">
        <v>35</v>
      </c>
      <c r="B65" s="179"/>
      <c r="C65" s="180"/>
      <c r="D65" s="180"/>
      <c r="E65" s="180"/>
      <c r="F65" s="181"/>
    </row>
    <row r="66" spans="1:6" ht="25.5" customHeight="1" thickTop="1" x14ac:dyDescent="0.15">
      <c r="A66" s="83" t="s">
        <v>45</v>
      </c>
      <c r="B66" s="167" t="s">
        <v>302</v>
      </c>
      <c r="C66" s="168"/>
      <c r="D66" s="168"/>
      <c r="E66" s="168"/>
      <c r="F66" s="169"/>
    </row>
    <row r="67" spans="1:6" ht="25.5" customHeight="1" x14ac:dyDescent="0.15">
      <c r="A67" s="170" t="s">
        <v>44</v>
      </c>
      <c r="B67" s="173" t="s">
        <v>27</v>
      </c>
      <c r="C67" s="173" t="s">
        <v>120</v>
      </c>
      <c r="D67" s="84" t="s">
        <v>43</v>
      </c>
      <c r="E67" s="84" t="s">
        <v>28</v>
      </c>
      <c r="F67" s="85" t="s">
        <v>42</v>
      </c>
    </row>
    <row r="68" spans="1:6" ht="25.5" customHeight="1" x14ac:dyDescent="0.15">
      <c r="A68" s="171"/>
      <c r="B68" s="174"/>
      <c r="C68" s="175"/>
      <c r="D68" s="84" t="s">
        <v>41</v>
      </c>
      <c r="E68" s="84" t="s">
        <v>40</v>
      </c>
      <c r="F68" s="85" t="s">
        <v>39</v>
      </c>
    </row>
    <row r="69" spans="1:6" ht="39" customHeight="1" x14ac:dyDescent="0.15">
      <c r="A69" s="172"/>
      <c r="B69" s="98" t="s">
        <v>303</v>
      </c>
      <c r="C69" s="97" t="s">
        <v>298</v>
      </c>
      <c r="D69" s="100">
        <v>3300000</v>
      </c>
      <c r="E69" s="100">
        <v>3240000</v>
      </c>
      <c r="F69" s="101">
        <f>E69/D69</f>
        <v>0.98181818181818181</v>
      </c>
    </row>
    <row r="70" spans="1:6" ht="25.5" customHeight="1" x14ac:dyDescent="0.15">
      <c r="A70" s="170" t="s">
        <v>24</v>
      </c>
      <c r="B70" s="84" t="s">
        <v>38</v>
      </c>
      <c r="C70" s="151" t="s">
        <v>121</v>
      </c>
      <c r="D70" s="182" t="s">
        <v>37</v>
      </c>
      <c r="E70" s="183"/>
      <c r="F70" s="184"/>
    </row>
    <row r="71" spans="1:6" ht="25.5" customHeight="1" x14ac:dyDescent="0.15">
      <c r="A71" s="172"/>
      <c r="B71" s="87" t="s">
        <v>304</v>
      </c>
      <c r="C71" s="88" t="s">
        <v>305</v>
      </c>
      <c r="D71" s="185" t="s">
        <v>306</v>
      </c>
      <c r="E71" s="186"/>
      <c r="F71" s="187"/>
    </row>
    <row r="72" spans="1:6" ht="25.5" customHeight="1" x14ac:dyDescent="0.15">
      <c r="A72" s="90" t="s">
        <v>122</v>
      </c>
      <c r="B72" s="176" t="s">
        <v>163</v>
      </c>
      <c r="C72" s="177"/>
      <c r="D72" s="177"/>
      <c r="E72" s="177"/>
      <c r="F72" s="178"/>
    </row>
    <row r="73" spans="1:6" ht="25.5" customHeight="1" x14ac:dyDescent="0.15">
      <c r="A73" s="90" t="s">
        <v>36</v>
      </c>
      <c r="B73" s="176" t="s">
        <v>72</v>
      </c>
      <c r="C73" s="177"/>
      <c r="D73" s="177"/>
      <c r="E73" s="177"/>
      <c r="F73" s="178"/>
    </row>
    <row r="74" spans="1:6" ht="25.5" customHeight="1" thickBot="1" x14ac:dyDescent="0.2">
      <c r="A74" s="89" t="s">
        <v>35</v>
      </c>
      <c r="B74" s="179"/>
      <c r="C74" s="180"/>
      <c r="D74" s="180"/>
      <c r="E74" s="180"/>
      <c r="F74" s="181"/>
    </row>
    <row r="75" spans="1:6" ht="25.5" customHeight="1" thickTop="1" x14ac:dyDescent="0.15">
      <c r="A75" s="83" t="s">
        <v>45</v>
      </c>
      <c r="B75" s="167" t="s">
        <v>307</v>
      </c>
      <c r="C75" s="168"/>
      <c r="D75" s="168"/>
      <c r="E75" s="168"/>
      <c r="F75" s="169"/>
    </row>
    <row r="76" spans="1:6" ht="25.5" customHeight="1" x14ac:dyDescent="0.15">
      <c r="A76" s="170" t="s">
        <v>44</v>
      </c>
      <c r="B76" s="173" t="s">
        <v>27</v>
      </c>
      <c r="C76" s="173" t="s">
        <v>120</v>
      </c>
      <c r="D76" s="84" t="s">
        <v>43</v>
      </c>
      <c r="E76" s="84" t="s">
        <v>28</v>
      </c>
      <c r="F76" s="85" t="s">
        <v>42</v>
      </c>
    </row>
    <row r="77" spans="1:6" ht="25.5" customHeight="1" x14ac:dyDescent="0.15">
      <c r="A77" s="171"/>
      <c r="B77" s="174"/>
      <c r="C77" s="175"/>
      <c r="D77" s="84" t="s">
        <v>41</v>
      </c>
      <c r="E77" s="84" t="s">
        <v>40</v>
      </c>
      <c r="F77" s="85" t="s">
        <v>39</v>
      </c>
    </row>
    <row r="78" spans="1:6" ht="39" customHeight="1" x14ac:dyDescent="0.15">
      <c r="A78" s="172"/>
      <c r="B78" s="98" t="s">
        <v>303</v>
      </c>
      <c r="C78" s="97" t="s">
        <v>298</v>
      </c>
      <c r="D78" s="100">
        <v>3360000</v>
      </c>
      <c r="E78" s="100">
        <v>3240000</v>
      </c>
      <c r="F78" s="101">
        <f>E78/D78</f>
        <v>0.9642857142857143</v>
      </c>
    </row>
    <row r="79" spans="1:6" ht="25.5" customHeight="1" x14ac:dyDescent="0.15">
      <c r="A79" s="170" t="s">
        <v>24</v>
      </c>
      <c r="B79" s="84" t="s">
        <v>38</v>
      </c>
      <c r="C79" s="151" t="s">
        <v>121</v>
      </c>
      <c r="D79" s="182" t="s">
        <v>37</v>
      </c>
      <c r="E79" s="183"/>
      <c r="F79" s="184"/>
    </row>
    <row r="80" spans="1:6" ht="25.5" customHeight="1" x14ac:dyDescent="0.15">
      <c r="A80" s="172"/>
      <c r="B80" s="87" t="s">
        <v>309</v>
      </c>
      <c r="C80" s="88" t="s">
        <v>310</v>
      </c>
      <c r="D80" s="185" t="s">
        <v>311</v>
      </c>
      <c r="E80" s="186"/>
      <c r="F80" s="187"/>
    </row>
    <row r="81" spans="1:6" ht="25.5" customHeight="1" x14ac:dyDescent="0.15">
      <c r="A81" s="90" t="s">
        <v>122</v>
      </c>
      <c r="B81" s="176" t="s">
        <v>163</v>
      </c>
      <c r="C81" s="177"/>
      <c r="D81" s="177"/>
      <c r="E81" s="177"/>
      <c r="F81" s="178"/>
    </row>
    <row r="82" spans="1:6" ht="25.5" customHeight="1" x14ac:dyDescent="0.15">
      <c r="A82" s="90" t="s">
        <v>36</v>
      </c>
      <c r="B82" s="176" t="s">
        <v>72</v>
      </c>
      <c r="C82" s="177"/>
      <c r="D82" s="177"/>
      <c r="E82" s="177"/>
      <c r="F82" s="178"/>
    </row>
    <row r="83" spans="1:6" ht="25.5" customHeight="1" thickBot="1" x14ac:dyDescent="0.2">
      <c r="A83" s="89" t="s">
        <v>35</v>
      </c>
      <c r="B83" s="179"/>
      <c r="C83" s="180"/>
      <c r="D83" s="180"/>
      <c r="E83" s="180"/>
      <c r="F83" s="181"/>
    </row>
    <row r="84" spans="1:6" ht="25.5" customHeight="1" thickTop="1" x14ac:dyDescent="0.15">
      <c r="A84" s="83" t="s">
        <v>45</v>
      </c>
      <c r="B84" s="167" t="s">
        <v>308</v>
      </c>
      <c r="C84" s="168"/>
      <c r="D84" s="168"/>
      <c r="E84" s="168"/>
      <c r="F84" s="169"/>
    </row>
    <row r="85" spans="1:6" ht="25.5" customHeight="1" x14ac:dyDescent="0.15">
      <c r="A85" s="170" t="s">
        <v>44</v>
      </c>
      <c r="B85" s="173" t="s">
        <v>27</v>
      </c>
      <c r="C85" s="173" t="s">
        <v>120</v>
      </c>
      <c r="D85" s="84" t="s">
        <v>43</v>
      </c>
      <c r="E85" s="84" t="s">
        <v>28</v>
      </c>
      <c r="F85" s="85" t="s">
        <v>42</v>
      </c>
    </row>
    <row r="86" spans="1:6" ht="25.5" customHeight="1" x14ac:dyDescent="0.15">
      <c r="A86" s="171"/>
      <c r="B86" s="174"/>
      <c r="C86" s="175"/>
      <c r="D86" s="84" t="s">
        <v>41</v>
      </c>
      <c r="E86" s="84" t="s">
        <v>40</v>
      </c>
      <c r="F86" s="85" t="s">
        <v>39</v>
      </c>
    </row>
    <row r="87" spans="1:6" ht="39" customHeight="1" x14ac:dyDescent="0.15">
      <c r="A87" s="172"/>
      <c r="B87" s="98" t="s">
        <v>303</v>
      </c>
      <c r="C87" s="97" t="s">
        <v>298</v>
      </c>
      <c r="D87" s="100">
        <v>1248000</v>
      </c>
      <c r="E87" s="100">
        <v>1200000</v>
      </c>
      <c r="F87" s="101">
        <f>E87/D87</f>
        <v>0.96153846153846156</v>
      </c>
    </row>
    <row r="88" spans="1:6" ht="25.5" customHeight="1" x14ac:dyDescent="0.15">
      <c r="A88" s="170" t="s">
        <v>24</v>
      </c>
      <c r="B88" s="84" t="s">
        <v>38</v>
      </c>
      <c r="C88" s="151" t="s">
        <v>121</v>
      </c>
      <c r="D88" s="182" t="s">
        <v>37</v>
      </c>
      <c r="E88" s="183"/>
      <c r="F88" s="184"/>
    </row>
    <row r="89" spans="1:6" ht="25.5" customHeight="1" x14ac:dyDescent="0.15">
      <c r="A89" s="172"/>
      <c r="B89" s="87" t="s">
        <v>309</v>
      </c>
      <c r="C89" s="88" t="s">
        <v>310</v>
      </c>
      <c r="D89" s="185" t="s">
        <v>311</v>
      </c>
      <c r="E89" s="186"/>
      <c r="F89" s="187"/>
    </row>
    <row r="90" spans="1:6" ht="25.5" customHeight="1" x14ac:dyDescent="0.15">
      <c r="A90" s="90" t="s">
        <v>122</v>
      </c>
      <c r="B90" s="176" t="s">
        <v>163</v>
      </c>
      <c r="C90" s="177"/>
      <c r="D90" s="177"/>
      <c r="E90" s="177"/>
      <c r="F90" s="178"/>
    </row>
    <row r="91" spans="1:6" ht="25.5" customHeight="1" x14ac:dyDescent="0.15">
      <c r="A91" s="90" t="s">
        <v>36</v>
      </c>
      <c r="B91" s="176" t="s">
        <v>72</v>
      </c>
      <c r="C91" s="177"/>
      <c r="D91" s="177"/>
      <c r="E91" s="177"/>
      <c r="F91" s="178"/>
    </row>
    <row r="92" spans="1:6" ht="25.5" customHeight="1" thickBot="1" x14ac:dyDescent="0.2">
      <c r="A92" s="89" t="s">
        <v>35</v>
      </c>
      <c r="B92" s="179"/>
      <c r="C92" s="180"/>
      <c r="D92" s="180"/>
      <c r="E92" s="180"/>
      <c r="F92" s="181"/>
    </row>
    <row r="93" spans="1:6" ht="25.5" customHeight="1" thickTop="1" x14ac:dyDescent="0.15">
      <c r="A93" s="83" t="s">
        <v>45</v>
      </c>
      <c r="B93" s="167" t="s">
        <v>312</v>
      </c>
      <c r="C93" s="168"/>
      <c r="D93" s="168"/>
      <c r="E93" s="168"/>
      <c r="F93" s="169"/>
    </row>
    <row r="94" spans="1:6" ht="25.5" customHeight="1" x14ac:dyDescent="0.15">
      <c r="A94" s="170" t="s">
        <v>44</v>
      </c>
      <c r="B94" s="173" t="s">
        <v>27</v>
      </c>
      <c r="C94" s="173" t="s">
        <v>120</v>
      </c>
      <c r="D94" s="84" t="s">
        <v>43</v>
      </c>
      <c r="E94" s="84" t="s">
        <v>28</v>
      </c>
      <c r="F94" s="85" t="s">
        <v>42</v>
      </c>
    </row>
    <row r="95" spans="1:6" ht="25.5" customHeight="1" x14ac:dyDescent="0.15">
      <c r="A95" s="171"/>
      <c r="B95" s="174"/>
      <c r="C95" s="175"/>
      <c r="D95" s="84" t="s">
        <v>41</v>
      </c>
      <c r="E95" s="84" t="s">
        <v>40</v>
      </c>
      <c r="F95" s="85" t="s">
        <v>39</v>
      </c>
    </row>
    <row r="96" spans="1:6" ht="39" customHeight="1" x14ac:dyDescent="0.15">
      <c r="A96" s="172"/>
      <c r="B96" s="98" t="s">
        <v>313</v>
      </c>
      <c r="C96" s="97" t="s">
        <v>298</v>
      </c>
      <c r="D96" s="100">
        <v>6840000</v>
      </c>
      <c r="E96" s="100">
        <v>6600000</v>
      </c>
      <c r="F96" s="101">
        <f>E96/D96</f>
        <v>0.96491228070175439</v>
      </c>
    </row>
    <row r="97" spans="1:6" ht="25.5" customHeight="1" x14ac:dyDescent="0.15">
      <c r="A97" s="170" t="s">
        <v>24</v>
      </c>
      <c r="B97" s="84" t="s">
        <v>38</v>
      </c>
      <c r="C97" s="151" t="s">
        <v>121</v>
      </c>
      <c r="D97" s="182" t="s">
        <v>37</v>
      </c>
      <c r="E97" s="183"/>
      <c r="F97" s="184"/>
    </row>
    <row r="98" spans="1:6" ht="25.5" customHeight="1" x14ac:dyDescent="0.15">
      <c r="A98" s="172"/>
      <c r="B98" s="87" t="s">
        <v>314</v>
      </c>
      <c r="C98" s="88" t="s">
        <v>315</v>
      </c>
      <c r="D98" s="185" t="s">
        <v>316</v>
      </c>
      <c r="E98" s="186"/>
      <c r="F98" s="187"/>
    </row>
    <row r="99" spans="1:6" ht="25.5" customHeight="1" x14ac:dyDescent="0.15">
      <c r="A99" s="90" t="s">
        <v>122</v>
      </c>
      <c r="B99" s="176" t="s">
        <v>163</v>
      </c>
      <c r="C99" s="177"/>
      <c r="D99" s="177"/>
      <c r="E99" s="177"/>
      <c r="F99" s="178"/>
    </row>
    <row r="100" spans="1:6" ht="25.5" customHeight="1" x14ac:dyDescent="0.15">
      <c r="A100" s="90" t="s">
        <v>36</v>
      </c>
      <c r="B100" s="176" t="s">
        <v>72</v>
      </c>
      <c r="C100" s="177"/>
      <c r="D100" s="177"/>
      <c r="E100" s="177"/>
      <c r="F100" s="178"/>
    </row>
    <row r="101" spans="1:6" ht="25.5" customHeight="1" thickBot="1" x14ac:dyDescent="0.2">
      <c r="A101" s="89" t="s">
        <v>35</v>
      </c>
      <c r="B101" s="179"/>
      <c r="C101" s="180"/>
      <c r="D101" s="180"/>
      <c r="E101" s="180"/>
      <c r="F101" s="181"/>
    </row>
    <row r="102" spans="1:6" ht="14.25" thickTop="1" x14ac:dyDescent="0.15"/>
  </sheetData>
  <mergeCells count="111">
    <mergeCell ref="B101:F101"/>
    <mergeCell ref="A97:A98"/>
    <mergeCell ref="D97:F97"/>
    <mergeCell ref="D98:F98"/>
    <mergeCell ref="B99:F99"/>
    <mergeCell ref="B100:F100"/>
    <mergeCell ref="B92:F92"/>
    <mergeCell ref="B93:F93"/>
    <mergeCell ref="A94:A96"/>
    <mergeCell ref="B94:B95"/>
    <mergeCell ref="C94:C95"/>
    <mergeCell ref="A88:A89"/>
    <mergeCell ref="D88:F88"/>
    <mergeCell ref="D89:F89"/>
    <mergeCell ref="B90:F90"/>
    <mergeCell ref="B91:F91"/>
    <mergeCell ref="B83:F83"/>
    <mergeCell ref="B84:F84"/>
    <mergeCell ref="A85:A87"/>
    <mergeCell ref="B85:B86"/>
    <mergeCell ref="C85:C86"/>
    <mergeCell ref="A79:A80"/>
    <mergeCell ref="D79:F79"/>
    <mergeCell ref="D80:F80"/>
    <mergeCell ref="B81:F81"/>
    <mergeCell ref="B82:F82"/>
    <mergeCell ref="B74:F74"/>
    <mergeCell ref="B75:F75"/>
    <mergeCell ref="A76:A78"/>
    <mergeCell ref="B76:B77"/>
    <mergeCell ref="C76:C77"/>
    <mergeCell ref="A70:A71"/>
    <mergeCell ref="D70:F70"/>
    <mergeCell ref="D71:F71"/>
    <mergeCell ref="B72:F72"/>
    <mergeCell ref="B73:F73"/>
    <mergeCell ref="B65:F65"/>
    <mergeCell ref="B66:F66"/>
    <mergeCell ref="A67:A69"/>
    <mergeCell ref="B67:B68"/>
    <mergeCell ref="C67:C68"/>
    <mergeCell ref="A61:A62"/>
    <mergeCell ref="D61:F61"/>
    <mergeCell ref="D62:F62"/>
    <mergeCell ref="B63:F63"/>
    <mergeCell ref="B64:F64"/>
    <mergeCell ref="B56:F56"/>
    <mergeCell ref="B57:F57"/>
    <mergeCell ref="A58:A60"/>
    <mergeCell ref="B58:B59"/>
    <mergeCell ref="C58:C59"/>
    <mergeCell ref="A52:A53"/>
    <mergeCell ref="D52:F52"/>
    <mergeCell ref="D53:F53"/>
    <mergeCell ref="B54:F54"/>
    <mergeCell ref="B55:F55"/>
    <mergeCell ref="B47:F47"/>
    <mergeCell ref="B48:F48"/>
    <mergeCell ref="A49:A51"/>
    <mergeCell ref="B49:B50"/>
    <mergeCell ref="C49:C50"/>
    <mergeCell ref="A43:A44"/>
    <mergeCell ref="D43:F43"/>
    <mergeCell ref="D44:F44"/>
    <mergeCell ref="B45:F45"/>
    <mergeCell ref="B46:F46"/>
    <mergeCell ref="B38:F38"/>
    <mergeCell ref="B39:F39"/>
    <mergeCell ref="A40:A42"/>
    <mergeCell ref="B40:B41"/>
    <mergeCell ref="C40:C41"/>
    <mergeCell ref="A34:A35"/>
    <mergeCell ref="D34:F34"/>
    <mergeCell ref="D35:F35"/>
    <mergeCell ref="B36:F36"/>
    <mergeCell ref="B37:F37"/>
    <mergeCell ref="B29:F29"/>
    <mergeCell ref="B30:F30"/>
    <mergeCell ref="A31:A33"/>
    <mergeCell ref="B31:B32"/>
    <mergeCell ref="C31:C32"/>
    <mergeCell ref="A25:A26"/>
    <mergeCell ref="D25:F25"/>
    <mergeCell ref="D26:F26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D17:F17"/>
    <mergeCell ref="B9:F9"/>
    <mergeCell ref="B10:F10"/>
    <mergeCell ref="B11:F11"/>
    <mergeCell ref="A7:A8"/>
    <mergeCell ref="D7:F7"/>
    <mergeCell ref="D8:F8"/>
    <mergeCell ref="A1:F1"/>
    <mergeCell ref="B3:F3"/>
    <mergeCell ref="A4:A6"/>
    <mergeCell ref="B4:B5"/>
    <mergeCell ref="C4:C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 x14ac:dyDescent="0.15">
      <c r="A1" s="155" t="s">
        <v>84</v>
      </c>
      <c r="B1" s="155"/>
      <c r="C1" s="155"/>
      <c r="D1" s="155"/>
      <c r="E1" s="155"/>
      <c r="F1" s="155"/>
      <c r="G1" s="155"/>
      <c r="H1" s="155"/>
      <c r="I1" s="155"/>
    </row>
    <row r="2" spans="1:9" ht="25.5" x14ac:dyDescent="0.15">
      <c r="A2" s="188" t="s">
        <v>21</v>
      </c>
      <c r="B2" s="188"/>
      <c r="C2" s="22"/>
      <c r="D2" s="22"/>
      <c r="E2" s="22"/>
      <c r="F2" s="22"/>
      <c r="G2" s="22"/>
      <c r="H2" s="22"/>
      <c r="I2" s="31" t="s">
        <v>83</v>
      </c>
    </row>
    <row r="3" spans="1:9" ht="26.25" customHeight="1" x14ac:dyDescent="0.15">
      <c r="A3" s="193" t="s">
        <v>82</v>
      </c>
      <c r="B3" s="191" t="s">
        <v>81</v>
      </c>
      <c r="C3" s="191" t="s">
        <v>80</v>
      </c>
      <c r="D3" s="191" t="s">
        <v>79</v>
      </c>
      <c r="E3" s="189" t="s">
        <v>78</v>
      </c>
      <c r="F3" s="190"/>
      <c r="G3" s="189" t="s">
        <v>77</v>
      </c>
      <c r="H3" s="190"/>
      <c r="I3" s="191" t="s">
        <v>76</v>
      </c>
    </row>
    <row r="4" spans="1:9" ht="28.5" customHeight="1" x14ac:dyDescent="0.15">
      <c r="A4" s="194"/>
      <c r="B4" s="192"/>
      <c r="C4" s="192"/>
      <c r="D4" s="192"/>
      <c r="E4" s="30" t="s">
        <v>75</v>
      </c>
      <c r="F4" s="30" t="s">
        <v>74</v>
      </c>
      <c r="G4" s="30" t="s">
        <v>75</v>
      </c>
      <c r="H4" s="30" t="s">
        <v>74</v>
      </c>
      <c r="I4" s="192"/>
    </row>
    <row r="5" spans="1:9" ht="28.5" customHeight="1" x14ac:dyDescent="0.15">
      <c r="A5" s="3"/>
      <c r="B5" s="28" t="s">
        <v>174</v>
      </c>
      <c r="C5" s="7"/>
      <c r="D5" s="7"/>
      <c r="E5" s="7"/>
      <c r="F5" s="7"/>
      <c r="G5" s="7"/>
      <c r="H5" s="7"/>
      <c r="I5" s="2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2022-01-14T08:31:20Z</dcterms:modified>
</cp:coreProperties>
</file>