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한정구\실무\계약\계약건\현황공개\"/>
    </mc:Choice>
  </mc:AlternateContent>
  <bookViews>
    <workbookView xWindow="0" yWindow="0" windowWidth="15675" windowHeight="11910"/>
  </bookViews>
  <sheets>
    <sheet name="물품발주계획" sheetId="32" r:id="rId1"/>
    <sheet name="용역 발주계획" sheetId="33" r:id="rId2"/>
    <sheet name="공사 발주계획" sheetId="34" r:id="rId3"/>
    <sheet name="개찰현황" sheetId="26" r:id="rId4"/>
    <sheet name="입찰현황" sheetId="27" r:id="rId5"/>
    <sheet name="준공검사현황" sheetId="5" r:id="rId6"/>
    <sheet name="대금지급현황" sheetId="6" r:id="rId7"/>
    <sheet name="계약현황공개" sheetId="23" r:id="rId8"/>
    <sheet name="수의계약현황공개" sheetId="36" r:id="rId9"/>
    <sheet name="계약내용의 변경에 관한 사항" sheetId="28" r:id="rId10"/>
  </sheets>
  <definedNames>
    <definedName name="_xlnm._FilterDatabase" localSheetId="0" hidden="1">물품발주계획!$A$3:$L$3</definedName>
    <definedName name="_xlnm._FilterDatabase" localSheetId="1" hidden="1">'용역 발주계획'!$A$3:$I$3</definedName>
  </definedNames>
  <calcPr calcId="162913"/>
</workbook>
</file>

<file path=xl/calcChain.xml><?xml version="1.0" encoding="utf-8"?>
<calcChain xmlns="http://schemas.openxmlformats.org/spreadsheetml/2006/main">
  <c r="F114" i="36" l="1"/>
  <c r="F105" i="36"/>
  <c r="F96" i="36"/>
  <c r="F87" i="36"/>
  <c r="F78" i="36"/>
  <c r="F69" i="36"/>
  <c r="F60" i="36"/>
  <c r="F51" i="36"/>
  <c r="F42" i="36"/>
  <c r="F33" i="36"/>
  <c r="F24" i="36"/>
  <c r="F15" i="36"/>
  <c r="C82" i="23"/>
  <c r="C89" i="23"/>
  <c r="C75" i="23"/>
  <c r="C68" i="23"/>
  <c r="I23" i="6" l="1"/>
  <c r="I24" i="6"/>
  <c r="I25" i="6"/>
  <c r="I26" i="6"/>
  <c r="I27" i="6"/>
  <c r="I28" i="6"/>
  <c r="I29" i="6"/>
  <c r="I31" i="6"/>
  <c r="I22" i="6"/>
  <c r="G16" i="6"/>
  <c r="G15" i="6"/>
  <c r="I14" i="6"/>
  <c r="G14" i="6"/>
  <c r="G13" i="6"/>
  <c r="G12" i="6"/>
  <c r="G11" i="6"/>
  <c r="G10" i="6"/>
  <c r="G9" i="6"/>
  <c r="G8" i="6"/>
  <c r="G7" i="6"/>
  <c r="G6" i="6"/>
  <c r="G5" i="6"/>
  <c r="G4" i="6"/>
  <c r="C61" i="23" l="1"/>
  <c r="C54" i="23"/>
  <c r="C47" i="23"/>
  <c r="C5" i="23"/>
  <c r="C40" i="23"/>
  <c r="C33" i="23"/>
  <c r="C26" i="23"/>
  <c r="I4" i="6" l="1"/>
  <c r="C19" i="23" l="1"/>
  <c r="I16" i="6"/>
  <c r="I15" i="6"/>
  <c r="I13" i="6"/>
  <c r="I12" i="6"/>
  <c r="I5" i="6"/>
  <c r="I6" i="6"/>
  <c r="I7" i="6"/>
  <c r="I8" i="6"/>
  <c r="I9" i="6"/>
  <c r="I10" i="6"/>
  <c r="I11" i="6"/>
  <c r="F6" i="36" l="1"/>
  <c r="C12" i="23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<sst xmlns="http://schemas.openxmlformats.org/spreadsheetml/2006/main" count="970" uniqueCount="426">
  <si>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</si>
  <si>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</si>
  <si>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</si>
  <si>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</si>
  <si>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</si>
  <si>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</si>
  <si>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</si>
  <si>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</si>
  <si>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검수완료일</t>
    <phoneticPr fontId="4" type="noConversion"/>
  </si>
  <si>
    <t>계약업체명</t>
    <phoneticPr fontId="4" type="noConversion"/>
  </si>
  <si>
    <t>준공일
(기성준공일)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</si>
  <si>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</si>
  <si>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</si>
  <si>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</si>
  <si>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</si>
  <si>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</si>
  <si>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</si>
  <si>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</si>
  <si>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비고</t>
    <phoneticPr fontId="4" type="noConversion"/>
  </si>
  <si>
    <t>분당판교청소년수련관</t>
    <phoneticPr fontId="4" type="noConversion"/>
  </si>
  <si>
    <t>분당판교청소년수련관</t>
    <phoneticPr fontId="4" type="noConversion"/>
  </si>
  <si>
    <t>분당판교청소년수련관</t>
  </si>
  <si>
    <t>㈜에스원 성남</t>
    <phoneticPr fontId="4" type="noConversion"/>
  </si>
  <si>
    <t>계약사유</t>
  </si>
  <si>
    <t>계약상대자</t>
  </si>
  <si>
    <t>계약유형</t>
  </si>
  <si>
    <t>계약방법</t>
  </si>
  <si>
    <t>계약일자</t>
  </si>
  <si>
    <t>계약금액</t>
  </si>
  <si>
    <t>낙찰률</t>
  </si>
  <si>
    <t>예정가격</t>
  </si>
  <si>
    <t>계약명</t>
  </si>
  <si>
    <t>계약현황</t>
    <phoneticPr fontId="4" type="noConversion"/>
  </si>
  <si>
    <t>(단위:원)</t>
    <phoneticPr fontId="4" type="noConversion"/>
  </si>
  <si>
    <t>분당판교청소년수련관</t>
    <phoneticPr fontId="4" type="noConversion"/>
  </si>
  <si>
    <t>기 타</t>
  </si>
  <si>
    <t>사업장소</t>
  </si>
  <si>
    <t>주 소</t>
  </si>
  <si>
    <t>업 체 명</t>
  </si>
  <si>
    <t>(B/A)</t>
  </si>
  <si>
    <t>(B)</t>
  </si>
  <si>
    <t>(A)</t>
  </si>
  <si>
    <t>계약율(%)</t>
  </si>
  <si>
    <t>예정금액</t>
  </si>
  <si>
    <t>계약개요</t>
  </si>
  <si>
    <t>사 업 명</t>
  </si>
  <si>
    <t>비고</t>
    <phoneticPr fontId="4" type="noConversion"/>
  </si>
  <si>
    <t>투찰금액</t>
    <phoneticPr fontId="4" type="noConversion"/>
  </si>
  <si>
    <t>투찰율</t>
    <phoneticPr fontId="4" type="noConversion"/>
  </si>
  <si>
    <t>낙찰예정자</t>
    <phoneticPr fontId="4" type="noConversion"/>
  </si>
  <si>
    <t>낙찰하한율</t>
    <phoneticPr fontId="4" type="noConversion"/>
  </si>
  <si>
    <t>예정가격</t>
    <phoneticPr fontId="4" type="noConversion"/>
  </si>
  <si>
    <t>입찰참여업체</t>
    <phoneticPr fontId="4" type="noConversion"/>
  </si>
  <si>
    <t>개찰일시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</si>
  <si>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</si>
  <si>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</si>
  <si>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</si>
  <si>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</si>
  <si>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</si>
  <si>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개찰현황</t>
    <phoneticPr fontId="4" type="noConversion"/>
  </si>
  <si>
    <t>비고</t>
    <phoneticPr fontId="4" type="noConversion"/>
  </si>
  <si>
    <t>지역제한</t>
    <phoneticPr fontId="4" type="noConversion"/>
  </si>
  <si>
    <t>업종사항제한</t>
    <phoneticPr fontId="4" type="noConversion"/>
  </si>
  <si>
    <t>추정가격</t>
    <phoneticPr fontId="4" type="noConversion"/>
  </si>
  <si>
    <t>추정금액</t>
    <phoneticPr fontId="4" type="noConversion"/>
  </si>
  <si>
    <t>개찰일시</t>
    <phoneticPr fontId="4" type="noConversion"/>
  </si>
  <si>
    <t>입찰마감일</t>
    <phoneticPr fontId="4" type="noConversion"/>
  </si>
  <si>
    <t>입찰개시일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</si>
  <si>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</si>
  <si>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</si>
  <si>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</si>
  <si>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</si>
  <si>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</si>
  <si>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입찰현황</t>
    <phoneticPr fontId="4" type="noConversion"/>
  </si>
  <si>
    <t>계약물량.규모</t>
    <phoneticPr fontId="4" type="noConversion"/>
  </si>
  <si>
    <t>계약금액</t>
    <phoneticPr fontId="4" type="noConversion"/>
  </si>
  <si>
    <t>비고(계약변경 사유)</t>
    <phoneticPr fontId="4" type="noConversion"/>
  </si>
  <si>
    <t>계약변경 후의 계약내용</t>
    <phoneticPr fontId="4" type="noConversion"/>
  </si>
  <si>
    <t>계약변경 전의 계약내용</t>
    <phoneticPr fontId="4" type="noConversion"/>
  </si>
  <si>
    <t>계약기간</t>
    <phoneticPr fontId="4" type="noConversion"/>
  </si>
  <si>
    <t>계약상대자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</si>
  <si>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</si>
  <si>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</si>
  <si>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</si>
  <si>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계약내용의 변경에 관한 사항</t>
    <phoneticPr fontId="4" type="noConversion"/>
  </si>
  <si>
    <t>분당판교청소년수련관</t>
    <phoneticPr fontId="4" type="noConversion"/>
  </si>
  <si>
    <t>발주년도</t>
    <phoneticPr fontId="4" type="noConversion"/>
  </si>
  <si>
    <t>발주월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</si>
  <si>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</si>
  <si>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</si>
  <si>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</si>
  <si>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</si>
  <si>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</si>
  <si>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</si>
  <si>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</si>
  <si>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</si>
  <si>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</si>
  <si>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발주년도</t>
    <phoneticPr fontId="4" type="noConversion"/>
  </si>
  <si>
    <t>발주월</t>
    <phoneticPr fontId="4" type="noConversion"/>
  </si>
  <si>
    <t>용역명</t>
    <phoneticPr fontId="4" type="noConversion"/>
  </si>
  <si>
    <t>계약방법</t>
    <phoneticPr fontId="4" type="noConversion"/>
  </si>
  <si>
    <t>예산액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</si>
  <si>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</si>
  <si>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</si>
  <si>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</si>
  <si>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</si>
  <si>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공사명</t>
    <phoneticPr fontId="4" type="noConversion"/>
  </si>
  <si>
    <t>공종</t>
    <phoneticPr fontId="4" type="noConversion"/>
  </si>
  <si>
    <t>도급액
( 단위:천원)</t>
    <phoneticPr fontId="4" type="noConversion"/>
  </si>
  <si>
    <t>관급자재대
(단위:천원)</t>
    <phoneticPr fontId="4" type="noConversion"/>
  </si>
  <si>
    <t>기타
(단위:천원)</t>
    <phoneticPr fontId="4" type="noConversion"/>
  </si>
  <si>
    <t>계
(단위:천원)</t>
    <phoneticPr fontId="4" type="noConversion"/>
  </si>
  <si>
    <t>비고</t>
    <phoneticPr fontId="4" type="noConversion"/>
  </si>
  <si>
    <t>구분</t>
    <phoneticPr fontId="4" type="noConversion"/>
  </si>
  <si>
    <t>최초계약금액</t>
  </si>
  <si>
    <t>착수일자</t>
    <phoneticPr fontId="4" type="noConversion"/>
  </si>
  <si>
    <t>준공일자</t>
    <phoneticPr fontId="4" type="noConversion"/>
  </si>
  <si>
    <t>분당판교청소년수련관</t>
    <phoneticPr fontId="4" type="noConversion"/>
  </si>
  <si>
    <t>수의계약현황</t>
    <phoneticPr fontId="4" type="noConversion"/>
  </si>
  <si>
    <t>(단위:원)</t>
    <phoneticPr fontId="4" type="noConversion"/>
  </si>
  <si>
    <t>계약기간</t>
    <phoneticPr fontId="4" type="noConversion"/>
  </si>
  <si>
    <t>대표자</t>
    <phoneticPr fontId="4" type="noConversion"/>
  </si>
  <si>
    <t>수의계약사유</t>
    <phoneticPr fontId="4" type="noConversion"/>
  </si>
  <si>
    <t>2021년 무인경비시스템 위탁관리</t>
    <phoneticPr fontId="4" type="noConversion"/>
  </si>
  <si>
    <t>2021년 무인경비시스템 위탁관리</t>
    <phoneticPr fontId="4" type="noConversion"/>
  </si>
  <si>
    <t>2021년 청소년방과후아카데미 등하원 지원업체</t>
  </si>
  <si>
    <t>2021년 복합기 유지관리</t>
    <phoneticPr fontId="4" type="noConversion"/>
  </si>
  <si>
    <t>신도종합서비스</t>
    <phoneticPr fontId="4" type="noConversion"/>
  </si>
  <si>
    <t>2021년 수련관 승강기 위탁관리</t>
    <phoneticPr fontId="4" type="noConversion"/>
  </si>
  <si>
    <t>오티스엘리베이터㈜</t>
    <phoneticPr fontId="4" type="noConversion"/>
  </si>
  <si>
    <t>2021년 수영장 승강기 위탁관리</t>
    <phoneticPr fontId="4" type="noConversion"/>
  </si>
  <si>
    <t>바로 엘리베이터㈜</t>
    <phoneticPr fontId="4" type="noConversion"/>
  </si>
  <si>
    <t>2021년 수영장 승강기 위탁관리</t>
    <phoneticPr fontId="4" type="noConversion"/>
  </si>
  <si>
    <t>바로 엘리베이터㈜</t>
    <phoneticPr fontId="4" type="noConversion"/>
  </si>
  <si>
    <t>분당판교청소년수련관</t>
    <phoneticPr fontId="4" type="noConversion"/>
  </si>
  <si>
    <t>2021년 청소년방과후아카데미 등하원 지원업체</t>
    <phoneticPr fontId="4" type="noConversion"/>
  </si>
  <si>
    <t>㈜서울구경</t>
    <phoneticPr fontId="4" type="noConversion"/>
  </si>
  <si>
    <t>엘지전자㈜</t>
    <phoneticPr fontId="4" type="noConversion"/>
  </si>
  <si>
    <t>웅진코웨이㈜</t>
    <phoneticPr fontId="4" type="noConversion"/>
  </si>
  <si>
    <t>2021년 소방안전관리 위탁</t>
    <phoneticPr fontId="4" type="noConversion"/>
  </si>
  <si>
    <t>성남소방전기㈜</t>
    <phoneticPr fontId="4" type="noConversion"/>
  </si>
  <si>
    <t>2021년 정수기,비데,공기청정기 
위탁관리</t>
    <phoneticPr fontId="4" type="noConversion"/>
  </si>
  <si>
    <t>2021년 공기청정기 임대</t>
    <phoneticPr fontId="4" type="noConversion"/>
  </si>
  <si>
    <t>2021년 정수기,비데,공기청정기 위탁관리</t>
    <phoneticPr fontId="4" type="noConversion"/>
  </si>
  <si>
    <t>엘지전자㈜</t>
    <phoneticPr fontId="4" type="noConversion"/>
  </si>
  <si>
    <t>2021년 소방안전관리 위탁</t>
    <phoneticPr fontId="4" type="noConversion"/>
  </si>
  <si>
    <t>분당판교청소년수련관</t>
    <phoneticPr fontId="4" type="noConversion"/>
  </si>
  <si>
    <t>2021년 복합기 유지관리(방과후)</t>
    <phoneticPr fontId="4" type="noConversion"/>
  </si>
  <si>
    <t>신도종합서비스</t>
    <phoneticPr fontId="4" type="noConversion"/>
  </si>
  <si>
    <t>2021년 복합기 유지관리(방과후)</t>
    <phoneticPr fontId="4" type="noConversion"/>
  </si>
  <si>
    <t>2021년 시설관리용역</t>
    <phoneticPr fontId="4" type="noConversion"/>
  </si>
  <si>
    <t>사회복지법인 미래재단</t>
    <phoneticPr fontId="4" type="noConversion"/>
  </si>
  <si>
    <t>사회복지법인
미래재단</t>
    <phoneticPr fontId="4" type="noConversion"/>
  </si>
  <si>
    <t>2021년 방과후 위탁급식</t>
    <phoneticPr fontId="4" type="noConversion"/>
  </si>
  <si>
    <t>㈜사랑과 선행</t>
    <phoneticPr fontId="4" type="noConversion"/>
  </si>
  <si>
    <t>㈜사랑과 선생</t>
    <phoneticPr fontId="4" type="noConversion"/>
  </si>
  <si>
    <t>본 부</t>
    <phoneticPr fontId="4" type="noConversion"/>
  </si>
  <si>
    <t>㈜서울구경</t>
  </si>
  <si>
    <t>소  재  지</t>
    <phoneticPr fontId="4" type="noConversion"/>
  </si>
  <si>
    <t>- 해당사항 없음 -</t>
    <phoneticPr fontId="4" type="noConversion"/>
  </si>
  <si>
    <t>수의계약</t>
    <phoneticPr fontId="4" type="noConversion"/>
  </si>
  <si>
    <t>일반</t>
    <phoneticPr fontId="4" type="noConversion"/>
  </si>
  <si>
    <t>소액수의</t>
    <phoneticPr fontId="4" type="noConversion"/>
  </si>
  <si>
    <t>지방자치단체를 당사자로 하는 계약에 관한 법률 시행령 제25조1항에 의한 수의계약</t>
    <phoneticPr fontId="4" type="noConversion"/>
  </si>
  <si>
    <t>분당판교청소년수련관</t>
    <phoneticPr fontId="4" type="noConversion"/>
  </si>
  <si>
    <t>㈜아이스크림에듀</t>
  </si>
  <si>
    <t>청소년방과후아카데미 온라인 학습 프로그램 계약</t>
    <phoneticPr fontId="4" type="noConversion"/>
  </si>
  <si>
    <t>청소년방과후아카데미 온라인 학습 프로그램 계약</t>
    <phoneticPr fontId="4" type="noConversion"/>
  </si>
  <si>
    <t>분당판교청소년수련관</t>
    <phoneticPr fontId="4" type="noConversion"/>
  </si>
  <si>
    <t>㈜아이스크림에듀</t>
    <phoneticPr fontId="4" type="noConversion"/>
  </si>
  <si>
    <t>2021년 서틀버스 임차용역비 지급</t>
    <phoneticPr fontId="4" type="noConversion"/>
  </si>
  <si>
    <t>㈜활기찬중부관광</t>
    <phoneticPr fontId="4" type="noConversion"/>
  </si>
  <si>
    <t>수의</t>
    <phoneticPr fontId="4" type="noConversion"/>
  </si>
  <si>
    <t>-</t>
    <phoneticPr fontId="4" type="noConversion"/>
  </si>
  <si>
    <t>2021년 분당판교청소년수련관 방과후아카데미 위탁급식</t>
    <phoneticPr fontId="4" type="noConversion"/>
  </si>
  <si>
    <t>분당판교청소년수련관</t>
    <phoneticPr fontId="4" type="noConversion"/>
  </si>
  <si>
    <t>식</t>
    <phoneticPr fontId="4" type="noConversion"/>
  </si>
  <si>
    <t>- 해당사항 없음 -</t>
    <phoneticPr fontId="4" type="noConversion"/>
  </si>
  <si>
    <t>1회, 2회, 3회</t>
  </si>
  <si>
    <t>본 부</t>
  </si>
  <si>
    <t>2021년 셔틀버스 임차용역비 지급</t>
  </si>
  <si>
    <t>㈜활기찬중부관광</t>
  </si>
  <si>
    <t>분당판교청소년수련관</t>
    <phoneticPr fontId="4" type="noConversion"/>
  </si>
  <si>
    <t>준공일자</t>
    <phoneticPr fontId="4" type="noConversion"/>
  </si>
  <si>
    <t>2021.11.01.</t>
    <phoneticPr fontId="4" type="noConversion"/>
  </si>
  <si>
    <t>12월 물품 발주계획</t>
    <phoneticPr fontId="4" type="noConversion"/>
  </si>
  <si>
    <t>12월 용역 발주계획</t>
    <phoneticPr fontId="4" type="noConversion"/>
  </si>
  <si>
    <t>12월 공사 발주계획</t>
    <phoneticPr fontId="4" type="noConversion"/>
  </si>
  <si>
    <t>031-729-9619</t>
    <phoneticPr fontId="4" type="noConversion"/>
  </si>
  <si>
    <t>2022년 청소년방과후아카데미 복합기 임대차 연간계약</t>
  </si>
  <si>
    <t>박태서</t>
  </si>
  <si>
    <t>031-729-9642</t>
  </si>
  <si>
    <t>2022년 청소년방과후아카데미 등하원 지원업체 위수탁 계약</t>
  </si>
  <si>
    <t>2021.Welcome to 성남 축하공연 계약체결</t>
    <phoneticPr fontId="4" type="noConversion"/>
  </si>
  <si>
    <t>백승찬</t>
    <phoneticPr fontId="4" type="noConversion"/>
  </si>
  <si>
    <t>031-729-9630</t>
    <phoneticPr fontId="4" type="noConversion"/>
  </si>
  <si>
    <t>C.O.C 사회가치실현 프로젝트 홍보물 제작</t>
    <phoneticPr fontId="4" type="noConversion"/>
  </si>
  <si>
    <t>김소연</t>
    <phoneticPr fontId="4" type="noConversion"/>
  </si>
  <si>
    <t>031-729-9635</t>
    <phoneticPr fontId="4" type="noConversion"/>
  </si>
  <si>
    <t>C.O.C 사회가치실현 프로젝트 스포크 가드 3차 제작</t>
    <phoneticPr fontId="4" type="noConversion"/>
  </si>
  <si>
    <t>031-729-9635</t>
    <phoneticPr fontId="4" type="noConversion"/>
  </si>
  <si>
    <t>남세린</t>
  </si>
  <si>
    <t>남세린</t>
    <phoneticPr fontId="4" type="noConversion"/>
  </si>
  <si>
    <t>031-729-9619</t>
  </si>
  <si>
    <t>정지홍</t>
    <phoneticPr fontId="4" type="noConversion"/>
  </si>
  <si>
    <t>한정구</t>
    <phoneticPr fontId="4" type="noConversion"/>
  </si>
  <si>
    <t>강규찬</t>
    <phoneticPr fontId="4" type="noConversion"/>
  </si>
  <si>
    <t>한정구</t>
    <phoneticPr fontId="4" type="noConversion"/>
  </si>
  <si>
    <t>031-729-9617</t>
    <phoneticPr fontId="4" type="noConversion"/>
  </si>
  <si>
    <t>031-729-9614</t>
    <phoneticPr fontId="4" type="noConversion"/>
  </si>
  <si>
    <t>031-729-9613</t>
    <phoneticPr fontId="4" type="noConversion"/>
  </si>
  <si>
    <t>2022년 수련관 승강기 유지보수</t>
    <phoneticPr fontId="4" type="noConversion"/>
  </si>
  <si>
    <t>2022년 무인경비시스템 위탁관리</t>
    <phoneticPr fontId="4" type="noConversion"/>
  </si>
  <si>
    <t>2022년 복합기 위탁관리</t>
    <phoneticPr fontId="4" type="noConversion"/>
  </si>
  <si>
    <t>2022년 소방시설 위탁관리</t>
    <phoneticPr fontId="4" type="noConversion"/>
  </si>
  <si>
    <t>2022년 실내방역소독</t>
    <phoneticPr fontId="4" type="noConversion"/>
  </si>
  <si>
    <t>2022년 정수기, 비테, 공기청정기 위탁관리 계약</t>
  </si>
  <si>
    <t>인터넷망 사용 신청(2022년)</t>
    <phoneticPr fontId="4" type="noConversion"/>
  </si>
  <si>
    <t>인터넷 전화 사용신청(2022년)</t>
    <phoneticPr fontId="4" type="noConversion"/>
  </si>
  <si>
    <t>수의총액</t>
    <phoneticPr fontId="4" type="noConversion"/>
  </si>
  <si>
    <t>수의총액</t>
    <phoneticPr fontId="4" type="noConversion"/>
  </si>
  <si>
    <t>2차수</t>
    <phoneticPr fontId="4" type="noConversion"/>
  </si>
  <si>
    <t>2차수</t>
    <phoneticPr fontId="4" type="noConversion"/>
  </si>
  <si>
    <t>031-729-9617</t>
    <phoneticPr fontId="4" type="noConversion"/>
  </si>
  <si>
    <t>031-729-9617</t>
    <phoneticPr fontId="4" type="noConversion"/>
  </si>
  <si>
    <t>- 해당사항 없음 -</t>
    <phoneticPr fontId="4" type="noConversion"/>
  </si>
  <si>
    <t>- 해당사항 없음 -</t>
    <phoneticPr fontId="4" type="noConversion"/>
  </si>
  <si>
    <t>11월 준공검사현황</t>
    <phoneticPr fontId="4" type="noConversion"/>
  </si>
  <si>
    <t>11월 대금지급현황</t>
    <phoneticPr fontId="4" type="noConversion"/>
  </si>
  <si>
    <t>2021년 성남시청소년어울림마당(폐막식)홍보 현수막 제작</t>
    <phoneticPr fontId="4" type="noConversion"/>
  </si>
  <si>
    <t>조아트</t>
    <phoneticPr fontId="4" type="noConversion"/>
  </si>
  <si>
    <t>댄스 동아리 온라인 공연영상 제작</t>
    <phoneticPr fontId="4" type="noConversion"/>
  </si>
  <si>
    <t>작은날개필름</t>
    <phoneticPr fontId="4" type="noConversion"/>
  </si>
  <si>
    <t>위드페인팅 타일벽화 제작</t>
    <phoneticPr fontId="4" type="noConversion"/>
  </si>
  <si>
    <t>㈜토와세라믹</t>
    <phoneticPr fontId="4" type="noConversion"/>
  </si>
  <si>
    <t>판교대학 직업탐색학과 영상제작</t>
    <phoneticPr fontId="4" type="noConversion"/>
  </si>
  <si>
    <t>커넥티움 성남</t>
  </si>
  <si>
    <t>커넥티움 성남</t>
    <phoneticPr fontId="4" type="noConversion"/>
  </si>
  <si>
    <t>위드페인팅 굿즈 제작</t>
    <phoneticPr fontId="4" type="noConversion"/>
  </si>
  <si>
    <t>조아트</t>
    <phoneticPr fontId="4" type="noConversion"/>
  </si>
  <si>
    <t>2021.성남시 청소년활동 메타버스 매뉴얼 제작</t>
    <phoneticPr fontId="4" type="noConversion"/>
  </si>
  <si>
    <t>디자인플러스하우스</t>
    <phoneticPr fontId="4" type="noConversion"/>
  </si>
  <si>
    <t>위드페인팅 단체티셔츠 제작</t>
    <phoneticPr fontId="4" type="noConversion"/>
  </si>
  <si>
    <t>트러스트</t>
    <phoneticPr fontId="4" type="noConversion"/>
  </si>
  <si>
    <t>공공청소년수련시설프로그램 뉴미디어 활용 홍보교육</t>
    <phoneticPr fontId="4" type="noConversion"/>
  </si>
  <si>
    <t>기업홍보연구원</t>
    <phoneticPr fontId="4" type="noConversion"/>
  </si>
  <si>
    <t>목공기자재 구입</t>
    <phoneticPr fontId="4" type="noConversion"/>
  </si>
  <si>
    <t>대성공구</t>
    <phoneticPr fontId="4" type="noConversion"/>
  </si>
  <si>
    <t>수련관 홍보 물품 제작</t>
    <phoneticPr fontId="4" type="noConversion"/>
  </si>
  <si>
    <t>모두클릭</t>
    <phoneticPr fontId="4" type="noConversion"/>
  </si>
  <si>
    <t>2021년 성남시청소년어울림마당(폐막식)프로그램운영비 지급</t>
    <phoneticPr fontId="4" type="noConversion"/>
  </si>
  <si>
    <t>플랜에이드</t>
    <phoneticPr fontId="4" type="noConversion"/>
  </si>
  <si>
    <t>2021년도 하반기 시설물 정기점검</t>
    <phoneticPr fontId="4" type="noConversion"/>
  </si>
  <si>
    <t>시설물안전연구원 주식회사</t>
    <phoneticPr fontId="4" type="noConversion"/>
  </si>
  <si>
    <t>2021년 성남시청소년어울림마당(3차)임차비 지급</t>
  </si>
  <si>
    <t>1회, 2회, 3회, 4회, 5회, 6회, 7회, 8회, 9회, 10회, 11회</t>
    <phoneticPr fontId="4" type="noConversion"/>
  </si>
  <si>
    <t>1회, 2회, 3회, 4회, 5회, 6회, 7회, 8회, 9회, 10회, 11회</t>
    <phoneticPr fontId="4" type="noConversion"/>
  </si>
  <si>
    <t>1회, 2회, 3회, 4회, 5회, 6회, 7회, 8회, 9회, 10회, 11회</t>
    <phoneticPr fontId="4" type="noConversion"/>
  </si>
  <si>
    <t>1회, 2회, 3회, 4회, 5회, 6회, 7회, 8회, 9회, 10회, 11회</t>
    <phoneticPr fontId="4" type="noConversion"/>
  </si>
  <si>
    <t>1회, 2회, 3회, 4회</t>
    <phoneticPr fontId="4" type="noConversion"/>
  </si>
  <si>
    <t>1회, 2회, 3회, 4회, 5회</t>
    <phoneticPr fontId="4" type="noConversion"/>
  </si>
  <si>
    <t>작은날개필름</t>
    <phoneticPr fontId="4" type="noConversion"/>
  </si>
  <si>
    <t>-</t>
    <phoneticPr fontId="4" type="noConversion"/>
  </si>
  <si>
    <t>2021년 성남시청소년어울림마당(폐막식)홍보 현수막 제작</t>
    <phoneticPr fontId="4" type="noConversion"/>
  </si>
  <si>
    <t>조아트</t>
    <phoneticPr fontId="4" type="noConversion"/>
  </si>
  <si>
    <t>위드페인팅 타일벽화 제작</t>
    <phoneticPr fontId="4" type="noConversion"/>
  </si>
  <si>
    <t>㈜토와세라믹</t>
    <phoneticPr fontId="4" type="noConversion"/>
  </si>
  <si>
    <t>판교대학 직업탐색학과 영상제작</t>
    <phoneticPr fontId="4" type="noConversion"/>
  </si>
  <si>
    <t>커넥티움 성남</t>
    <phoneticPr fontId="4" type="noConversion"/>
  </si>
  <si>
    <t>-</t>
    <phoneticPr fontId="4" type="noConversion"/>
  </si>
  <si>
    <t>위드페인팅 굿즈 제작</t>
    <phoneticPr fontId="4" type="noConversion"/>
  </si>
  <si>
    <t>조아트</t>
    <phoneticPr fontId="4" type="noConversion"/>
  </si>
  <si>
    <t>2021.성남시 청소년활동 메타버스 매뉴얼 제작</t>
    <phoneticPr fontId="4" type="noConversion"/>
  </si>
  <si>
    <t>디자인플러스하우스</t>
    <phoneticPr fontId="4" type="noConversion"/>
  </si>
  <si>
    <t>위드페인팅 단체티셔츠 제작</t>
    <phoneticPr fontId="4" type="noConversion"/>
  </si>
  <si>
    <t>공공청소년수련시설프로그램 뉴미디어 활용 홍보교육</t>
    <phoneticPr fontId="4" type="noConversion"/>
  </si>
  <si>
    <t>기업홍보연구원</t>
    <phoneticPr fontId="4" type="noConversion"/>
  </si>
  <si>
    <t>목공기자재 구입</t>
    <phoneticPr fontId="4" type="noConversion"/>
  </si>
  <si>
    <t>대성공구</t>
    <phoneticPr fontId="4" type="noConversion"/>
  </si>
  <si>
    <t>수련관 홍보 물품 제작</t>
    <phoneticPr fontId="4" type="noConversion"/>
  </si>
  <si>
    <t>모두클릭</t>
    <phoneticPr fontId="4" type="noConversion"/>
  </si>
  <si>
    <t>2021년 성남시청소년어울림마당(폐막식)프로그램운영비 지급</t>
    <phoneticPr fontId="4" type="noConversion"/>
  </si>
  <si>
    <t>플랜에이드</t>
    <phoneticPr fontId="4" type="noConversion"/>
  </si>
  <si>
    <t>시설물안전연구원 주식회사</t>
    <phoneticPr fontId="4" type="noConversion"/>
  </si>
  <si>
    <t>11월 계약현황 공개</t>
    <phoneticPr fontId="4" type="noConversion"/>
  </si>
  <si>
    <t>위드페인팅 타일벽화 제적</t>
    <phoneticPr fontId="4" type="noConversion"/>
  </si>
  <si>
    <t>2021.11.01.</t>
    <phoneticPr fontId="4" type="noConversion"/>
  </si>
  <si>
    <t>2021.11.05.</t>
    <phoneticPr fontId="4" type="noConversion"/>
  </si>
  <si>
    <t>㈜토와세라믹</t>
    <phoneticPr fontId="4" type="noConversion"/>
  </si>
  <si>
    <t>판형열교환기 세관 및 정비 실시</t>
    <phoneticPr fontId="4" type="noConversion"/>
  </si>
  <si>
    <t>㈜크린피아에스</t>
    <phoneticPr fontId="4" type="noConversion"/>
  </si>
  <si>
    <t>편형열교환기 세관 및 정비 실시</t>
    <phoneticPr fontId="4" type="noConversion"/>
  </si>
  <si>
    <t>㈜크린피아에스</t>
    <phoneticPr fontId="4" type="noConversion"/>
  </si>
  <si>
    <t>판형열교환기 세관 및 정비 실시</t>
    <phoneticPr fontId="4" type="noConversion"/>
  </si>
  <si>
    <t>2021.11.06.</t>
    <phoneticPr fontId="4" type="noConversion"/>
  </si>
  <si>
    <t>2021.11.05.</t>
    <phoneticPr fontId="4" type="noConversion"/>
  </si>
  <si>
    <t>2021.11.02.</t>
    <phoneticPr fontId="4" type="noConversion"/>
  </si>
  <si>
    <t>㈜크린피아에스</t>
    <phoneticPr fontId="4" type="noConversion"/>
  </si>
  <si>
    <t>경기도 성남시 중원구 순환로 187</t>
    <phoneticPr fontId="4" type="noConversion"/>
  </si>
  <si>
    <t>2021년 성남시청소년어울림마당 폐막식 홍보현수막 제작</t>
    <phoneticPr fontId="4" type="noConversion"/>
  </si>
  <si>
    <t>2021.11.09.</t>
    <phoneticPr fontId="4" type="noConversion"/>
  </si>
  <si>
    <t>2021.11.12.</t>
    <phoneticPr fontId="4" type="noConversion"/>
  </si>
  <si>
    <t>2021.11.08.</t>
    <phoneticPr fontId="4" type="noConversion"/>
  </si>
  <si>
    <t>2021.Welcome to 성남 임차계약체결</t>
    <phoneticPr fontId="4" type="noConversion"/>
  </si>
  <si>
    <t>2021.12.05.</t>
    <phoneticPr fontId="4" type="noConversion"/>
  </si>
  <si>
    <t>미디어랩도어</t>
    <phoneticPr fontId="4" type="noConversion"/>
  </si>
  <si>
    <t>2021.11.08.</t>
    <phoneticPr fontId="4" type="noConversion"/>
  </si>
  <si>
    <t>경기도 성남시 수정로251번길 7</t>
    <phoneticPr fontId="4" type="noConversion"/>
  </si>
  <si>
    <t>2021년 어울림마당 판징어 체험부스 운영</t>
    <phoneticPr fontId="4" type="noConversion"/>
  </si>
  <si>
    <t>2021.11.13.</t>
    <phoneticPr fontId="4" type="noConversion"/>
  </si>
  <si>
    <t>2021.11.13.</t>
    <phoneticPr fontId="4" type="noConversion"/>
  </si>
  <si>
    <t>2021.11.09.</t>
    <phoneticPr fontId="4" type="noConversion"/>
  </si>
  <si>
    <t>플랜에이드</t>
    <phoneticPr fontId="4" type="noConversion"/>
  </si>
  <si>
    <t>수원시 팔달구 수원천로 255번길 6</t>
    <phoneticPr fontId="4" type="noConversion"/>
  </si>
  <si>
    <t>경기도 성남시 분당구 매화로54</t>
    <phoneticPr fontId="4" type="noConversion"/>
  </si>
  <si>
    <t>2021.11.08.</t>
    <phoneticPr fontId="4" type="noConversion"/>
  </si>
  <si>
    <t>2021.11.09.</t>
    <phoneticPr fontId="4" type="noConversion"/>
  </si>
  <si>
    <t>트러스트</t>
    <phoneticPr fontId="4" type="noConversion"/>
  </si>
  <si>
    <t>대구광역시 동구 팔공로 227</t>
    <phoneticPr fontId="4" type="noConversion"/>
  </si>
  <si>
    <t>2021년 성남시 청소년활동 메타버스 매뉴얼 책자 제작</t>
    <phoneticPr fontId="4" type="noConversion"/>
  </si>
  <si>
    <t>2021.11.10.</t>
    <phoneticPr fontId="4" type="noConversion"/>
  </si>
  <si>
    <t>2021.11.09.</t>
    <phoneticPr fontId="4" type="noConversion"/>
  </si>
  <si>
    <t>경기도 성남시 분당구 야탑로 69번길18</t>
    <phoneticPr fontId="4" type="noConversion"/>
  </si>
  <si>
    <t>2021.11.12.</t>
    <phoneticPr fontId="4" type="noConversion"/>
  </si>
  <si>
    <t>2021.11.26.</t>
    <phoneticPr fontId="4" type="noConversion"/>
  </si>
  <si>
    <t>2021.11.11.</t>
    <phoneticPr fontId="4" type="noConversion"/>
  </si>
  <si>
    <t>모두클릭</t>
    <phoneticPr fontId="4" type="noConversion"/>
  </si>
  <si>
    <t>경기도 성남시 분당구 야탑로 65번길 8</t>
    <phoneticPr fontId="4" type="noConversion"/>
  </si>
  <si>
    <t>목공기자재 구입</t>
    <phoneticPr fontId="4" type="noConversion"/>
  </si>
  <si>
    <t>2021.11.12.</t>
    <phoneticPr fontId="4" type="noConversion"/>
  </si>
  <si>
    <t>2021.11.22.</t>
    <phoneticPr fontId="4" type="noConversion"/>
  </si>
  <si>
    <t>2021.11.11.</t>
    <phoneticPr fontId="4" type="noConversion"/>
  </si>
  <si>
    <t>대성공구</t>
    <phoneticPr fontId="4" type="noConversion"/>
  </si>
  <si>
    <t>경기도 성남시 중원구 상대원1동 1722</t>
    <phoneticPr fontId="4" type="noConversion"/>
  </si>
  <si>
    <t>경기도 성남시 중원구 돈촌대로 560</t>
    <phoneticPr fontId="4" type="noConversion"/>
  </si>
  <si>
    <t>2021.11.12.</t>
    <phoneticPr fontId="4" type="noConversion"/>
  </si>
  <si>
    <t>2021.11.10.</t>
    <phoneticPr fontId="4" type="noConversion"/>
  </si>
  <si>
    <t>경기도 성남시 수정로251번길 7</t>
    <phoneticPr fontId="4" type="noConversion"/>
  </si>
  <si>
    <t>2021.SW메이킹 프로젝트 홍보물 제작</t>
    <phoneticPr fontId="4" type="noConversion"/>
  </si>
  <si>
    <t>2021.11.20.</t>
    <phoneticPr fontId="4" type="noConversion"/>
  </si>
  <si>
    <t>2021.12.02.</t>
    <phoneticPr fontId="4" type="noConversion"/>
  </si>
  <si>
    <t>커넥티움 성남</t>
    <phoneticPr fontId="4" type="noConversion"/>
  </si>
  <si>
    <t>2021.11.19.</t>
    <phoneticPr fontId="4" type="noConversion"/>
  </si>
  <si>
    <t>경기도 성남시 중원구 둔촌대로190번길 2</t>
    <phoneticPr fontId="4" type="noConversion"/>
  </si>
  <si>
    <t>분당판교청소년수련관 태블릿PC구입</t>
    <phoneticPr fontId="4" type="noConversion"/>
  </si>
  <si>
    <t>2021.11.24.</t>
    <phoneticPr fontId="4" type="noConversion"/>
  </si>
  <si>
    <t>2021.11.25.</t>
    <phoneticPr fontId="4" type="noConversion"/>
  </si>
  <si>
    <t>2021.11.23.</t>
    <phoneticPr fontId="4" type="noConversion"/>
  </si>
  <si>
    <t>컴퓨터구조대</t>
    <phoneticPr fontId="4" type="noConversion"/>
  </si>
  <si>
    <t>경기도 성남시 분당구 성남대로779번길 54</t>
    <phoneticPr fontId="4" type="noConversion"/>
  </si>
  <si>
    <t>Welcome to 성남 축하공연 계약체결</t>
    <phoneticPr fontId="4" type="noConversion"/>
  </si>
  <si>
    <t>2021.12.05.</t>
    <phoneticPr fontId="4" type="noConversion"/>
  </si>
  <si>
    <t>㈜블루닷엔터네인먼트</t>
    <phoneticPr fontId="4" type="noConversion"/>
  </si>
  <si>
    <t>서울특별시 성동구 왕십리로58</t>
    <phoneticPr fontId="4" type="noConversion"/>
  </si>
  <si>
    <t>강인성</t>
    <phoneticPr fontId="4" type="noConversion"/>
  </si>
  <si>
    <t>유현준</t>
    <phoneticPr fontId="4" type="noConversion"/>
  </si>
  <si>
    <t>플러스디자인하우스</t>
    <phoneticPr fontId="4" type="noConversion"/>
  </si>
  <si>
    <t>수영장 남녀 화장실 타일보수</t>
    <phoneticPr fontId="4" type="noConversion"/>
  </si>
  <si>
    <t>공간디자인컴퍼니</t>
    <phoneticPr fontId="4" type="noConversion"/>
  </si>
  <si>
    <t>공간디자인컴퍼니</t>
    <phoneticPr fontId="4" type="noConversion"/>
  </si>
  <si>
    <t>2021.11.01.</t>
    <phoneticPr fontId="4" type="noConversion"/>
  </si>
  <si>
    <t>2021.11.01.~11.05.</t>
    <phoneticPr fontId="4" type="noConversion"/>
  </si>
  <si>
    <t>이연정</t>
    <phoneticPr fontId="4" type="noConversion"/>
  </si>
  <si>
    <t>경기도 성남시 중원구 둔촌대로560</t>
    <phoneticPr fontId="4" type="noConversion"/>
  </si>
  <si>
    <t>판형열교환기 세관 및 정비 실시</t>
    <phoneticPr fontId="4" type="noConversion"/>
  </si>
  <si>
    <t>2021.11.02.</t>
    <phoneticPr fontId="4" type="noConversion"/>
  </si>
  <si>
    <t>2021.11.05.~11.06.</t>
    <phoneticPr fontId="4" type="noConversion"/>
  </si>
  <si>
    <t>㈜크린피아에스</t>
    <phoneticPr fontId="4" type="noConversion"/>
  </si>
  <si>
    <t>최종구</t>
    <phoneticPr fontId="4" type="noConversion"/>
  </si>
  <si>
    <t>경기도 성남시 순환로 187</t>
    <phoneticPr fontId="4" type="noConversion"/>
  </si>
  <si>
    <t>2021년 성남시청소년어울림마당 폐막식 홍보현수막 제작</t>
    <phoneticPr fontId="4" type="noConversion"/>
  </si>
  <si>
    <t>2021.11.08.</t>
    <phoneticPr fontId="4" type="noConversion"/>
  </si>
  <si>
    <t>2021.11.09.~11.12.</t>
    <phoneticPr fontId="4" type="noConversion"/>
  </si>
  <si>
    <t>조아트</t>
    <phoneticPr fontId="4" type="noConversion"/>
  </si>
  <si>
    <t>정회일</t>
    <phoneticPr fontId="4" type="noConversion"/>
  </si>
  <si>
    <t>2021.Welcome to 성남 임차계약체결</t>
    <phoneticPr fontId="4" type="noConversion"/>
  </si>
  <si>
    <t>2021.11.08.</t>
    <phoneticPr fontId="4" type="noConversion"/>
  </si>
  <si>
    <t>2021.11.09.~12.05.</t>
    <phoneticPr fontId="4" type="noConversion"/>
  </si>
  <si>
    <t>미디어랩도어</t>
    <phoneticPr fontId="4" type="noConversion"/>
  </si>
  <si>
    <t>2021년 어울림마당 판징어 체험부스 운영</t>
    <phoneticPr fontId="4" type="noConversion"/>
  </si>
  <si>
    <t>2021.11.13.~11.13.</t>
    <phoneticPr fontId="4" type="noConversion"/>
  </si>
  <si>
    <t>플랜에이드</t>
    <phoneticPr fontId="4" type="noConversion"/>
  </si>
  <si>
    <t>강지원</t>
    <phoneticPr fontId="4" type="noConversion"/>
  </si>
  <si>
    <t>수원시 팔달구 수원천로 255번길6</t>
    <phoneticPr fontId="4" type="noConversion"/>
  </si>
  <si>
    <t>2021.11.08.</t>
    <phoneticPr fontId="4" type="noConversion"/>
  </si>
  <si>
    <t>2021.11.09.~11.12.</t>
    <phoneticPr fontId="4" type="noConversion"/>
  </si>
  <si>
    <t>트러스트</t>
    <phoneticPr fontId="4" type="noConversion"/>
  </si>
  <si>
    <t>이명숙</t>
    <phoneticPr fontId="4" type="noConversion"/>
  </si>
  <si>
    <t>대구광역시 동구 팔공로 227</t>
    <phoneticPr fontId="4" type="noConversion"/>
  </si>
  <si>
    <t>2021.11.09.</t>
    <phoneticPr fontId="4" type="noConversion"/>
  </si>
  <si>
    <t>2021.11.10.~11.12.</t>
    <phoneticPr fontId="4" type="noConversion"/>
  </si>
  <si>
    <t>플러스디자인하우스</t>
    <phoneticPr fontId="4" type="noConversion"/>
  </si>
  <si>
    <t>최돈욱</t>
    <phoneticPr fontId="4" type="noConversion"/>
  </si>
  <si>
    <t>경기도 성남시 분당구 야탑로 69번길 18</t>
    <phoneticPr fontId="4" type="noConversion"/>
  </si>
  <si>
    <t>수련관 홍보 물품 제작</t>
    <phoneticPr fontId="4" type="noConversion"/>
  </si>
  <si>
    <t>2021.11.12.~11.26.</t>
    <phoneticPr fontId="4" type="noConversion"/>
  </si>
  <si>
    <t>임현영</t>
    <phoneticPr fontId="4" type="noConversion"/>
  </si>
  <si>
    <t>경기도 성남시 분당구 야탑로 65번길 8</t>
    <phoneticPr fontId="4" type="noConversion"/>
  </si>
  <si>
    <t>목공기자재 구입</t>
    <phoneticPr fontId="4" type="noConversion"/>
  </si>
  <si>
    <t>2021.11.12.~11.22.</t>
    <phoneticPr fontId="4" type="noConversion"/>
  </si>
  <si>
    <t>대성공구</t>
    <phoneticPr fontId="4" type="noConversion"/>
  </si>
  <si>
    <t>표재석</t>
    <phoneticPr fontId="4" type="noConversion"/>
  </si>
  <si>
    <t>경기도 성남시 중원구 상대원1동 1722</t>
    <phoneticPr fontId="4" type="noConversion"/>
  </si>
  <si>
    <t>위드페인팅 굿즈 제작</t>
    <phoneticPr fontId="4" type="noConversion"/>
  </si>
  <si>
    <t>2021.11.10.</t>
    <phoneticPr fontId="4" type="noConversion"/>
  </si>
  <si>
    <t>2021.11.11.~11.12.</t>
    <phoneticPr fontId="4" type="noConversion"/>
  </si>
  <si>
    <t>조아트</t>
    <phoneticPr fontId="4" type="noConversion"/>
  </si>
  <si>
    <t>정회일</t>
    <phoneticPr fontId="4" type="noConversion"/>
  </si>
  <si>
    <t>경기도 성남시 수정로251번길 7</t>
    <phoneticPr fontId="4" type="noConversion"/>
  </si>
  <si>
    <t>2021.SW메이킹 프로젝트 홍보물 제작</t>
    <phoneticPr fontId="4" type="noConversion"/>
  </si>
  <si>
    <t>2021.11.19.</t>
    <phoneticPr fontId="4" type="noConversion"/>
  </si>
  <si>
    <t>2021.11.20.~12.02.</t>
    <phoneticPr fontId="4" type="noConversion"/>
  </si>
  <si>
    <t>커넥티움 성남</t>
    <phoneticPr fontId="4" type="noConversion"/>
  </si>
  <si>
    <t>경기도 성남시 중원구 둔촌대로190번길 2</t>
    <phoneticPr fontId="4" type="noConversion"/>
  </si>
  <si>
    <t>분당판교청소년수련관 태블릿PC구입</t>
    <phoneticPr fontId="4" type="noConversion"/>
  </si>
  <si>
    <t>2021.11.23.</t>
    <phoneticPr fontId="4" type="noConversion"/>
  </si>
  <si>
    <t>2021.11.24.~11.25.</t>
    <phoneticPr fontId="4" type="noConversion"/>
  </si>
  <si>
    <t>컴퓨터구조대</t>
    <phoneticPr fontId="4" type="noConversion"/>
  </si>
  <si>
    <t>임연빈</t>
    <phoneticPr fontId="4" type="noConversion"/>
  </si>
  <si>
    <t>경기도 성남시 분당구 성남대로779번길 54</t>
    <phoneticPr fontId="4" type="noConversion"/>
  </si>
  <si>
    <t>Welcome to 성남 축하공연 계약체결</t>
    <phoneticPr fontId="4" type="noConversion"/>
  </si>
  <si>
    <t>2021.11.26.</t>
    <phoneticPr fontId="4" type="noConversion"/>
  </si>
  <si>
    <t>2021.12.05.~12.05.</t>
    <phoneticPr fontId="4" type="noConversion"/>
  </si>
  <si>
    <t>신영균</t>
    <phoneticPr fontId="4" type="noConversion"/>
  </si>
  <si>
    <t>서울특별시 성동구 왕십리로58</t>
    <phoneticPr fontId="4" type="noConversion"/>
  </si>
  <si>
    <t>㈜블루닷엔터테인먼트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</si>
</sst>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 "/>
    <numFmt numFmtId="177" formatCode="m&quot;월&quot;\ d&quot;일&quot;;@"/>
    <numFmt numFmtId="178" formatCode="0.000%"/>
    <numFmt numFmtId="179" formatCode="###,##0"/>
    <numFmt numFmtId="180" formatCode="0.000_);[Red]\(0.000\)"/>
  </numFmts>
  <fonts count="33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4"/>
      <name val="돋움"/>
      <family val="3"/>
      <charset val="129"/>
    </font>
    <font>
      <sz val="9"/>
      <color theme="1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b/>
      <sz val="12"/>
      <color rgb="FF000000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13"/>
      <color rgb="FF000000"/>
      <name val="굴림"/>
      <family val="3"/>
      <charset val="129"/>
    </font>
    <font>
      <b/>
      <sz val="12"/>
      <name val="돋움"/>
      <family val="3"/>
      <charset val="129"/>
    </font>
    <font>
      <sz val="10"/>
      <color theme="1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207">
    <xf numFmtId="0" fontId="0" fillId="0" borderId="0" xfId="0"/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7" fontId="9" fillId="0" borderId="2" xfId="0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41" fontId="0" fillId="0" borderId="0" xfId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wrapText="1"/>
    </xf>
    <xf numFmtId="0" fontId="0" fillId="0" borderId="0" xfId="0"/>
    <xf numFmtId="0" fontId="0" fillId="0" borderId="0" xfId="0" applyFont="1"/>
    <xf numFmtId="41" fontId="9" fillId="0" borderId="0" xfId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/>
    </xf>
    <xf numFmtId="41" fontId="9" fillId="0" borderId="0" xfId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3" fontId="19" fillId="0" borderId="11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left" vertical="center"/>
    </xf>
    <xf numFmtId="14" fontId="19" fillId="4" borderId="5" xfId="0" applyNumberFormat="1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176" fontId="29" fillId="0" borderId="2" xfId="0" applyNumberFormat="1" applyFont="1" applyFill="1" applyBorder="1" applyAlignment="1">
      <alignment horizontal="center" vertical="center"/>
    </xf>
    <xf numFmtId="177" fontId="9" fillId="2" borderId="2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right" vertical="center"/>
    </xf>
    <xf numFmtId="0" fontId="19" fillId="0" borderId="12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14" fontId="19" fillId="4" borderId="1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1" fontId="5" fillId="0" borderId="0" xfId="1" applyFont="1" applyFill="1" applyBorder="1" applyAlignment="1" applyProtection="1">
      <alignment horizontal="center" vertical="center"/>
    </xf>
    <xf numFmtId="14" fontId="5" fillId="0" borderId="0" xfId="0" applyNumberFormat="1" applyFont="1" applyFill="1" applyBorder="1" applyAlignment="1" applyProtection="1">
      <alignment horizontal="center" vertical="center"/>
    </xf>
    <xf numFmtId="14" fontId="7" fillId="0" borderId="0" xfId="0" applyNumberFormat="1" applyFont="1" applyFill="1" applyBorder="1" applyAlignment="1" applyProtection="1">
      <alignment horizontal="center" vertical="center"/>
    </xf>
    <xf numFmtId="41" fontId="18" fillId="0" borderId="0" xfId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right" vertical="center"/>
    </xf>
    <xf numFmtId="0" fontId="9" fillId="2" borderId="29" xfId="0" applyFont="1" applyFill="1" applyBorder="1" applyAlignment="1">
      <alignment horizontal="center" vertical="center"/>
    </xf>
    <xf numFmtId="0" fontId="15" fillId="2" borderId="30" xfId="0" applyNumberFormat="1" applyFont="1" applyFill="1" applyBorder="1" applyAlignment="1" applyProtection="1">
      <alignment horizontal="center" vertical="center"/>
    </xf>
    <xf numFmtId="49" fontId="9" fillId="2" borderId="30" xfId="0" applyNumberFormat="1" applyFont="1" applyFill="1" applyBorder="1" applyAlignment="1" applyProtection="1">
      <alignment horizontal="center" vertical="center"/>
    </xf>
    <xf numFmtId="49" fontId="15" fillId="2" borderId="30" xfId="0" applyNumberFormat="1" applyFont="1" applyFill="1" applyBorder="1" applyAlignment="1" applyProtection="1">
      <alignment horizontal="center" vertical="center"/>
    </xf>
    <xf numFmtId="41" fontId="15" fillId="2" borderId="30" xfId="1" applyFont="1" applyFill="1" applyBorder="1" applyAlignment="1" applyProtection="1">
      <alignment horizontal="center" vertical="center"/>
    </xf>
    <xf numFmtId="49" fontId="15" fillId="2" borderId="31" xfId="0" applyNumberFormat="1" applyFont="1" applyFill="1" applyBorder="1" applyAlignment="1" applyProtection="1">
      <alignment horizontal="center" vertical="center"/>
    </xf>
    <xf numFmtId="49" fontId="8" fillId="2" borderId="30" xfId="0" applyNumberFormat="1" applyFont="1" applyFill="1" applyBorder="1" applyAlignment="1" applyProtection="1">
      <alignment horizontal="center" vertical="center" wrapText="1"/>
    </xf>
    <xf numFmtId="49" fontId="8" fillId="2" borderId="30" xfId="0" applyNumberFormat="1" applyFont="1" applyFill="1" applyBorder="1" applyAlignment="1" applyProtection="1">
      <alignment horizontal="center" vertical="center"/>
    </xf>
    <xf numFmtId="41" fontId="8" fillId="2" borderId="30" xfId="1" applyFont="1" applyFill="1" applyBorder="1" applyAlignment="1" applyProtection="1">
      <alignment horizontal="center" vertical="center"/>
    </xf>
    <xf numFmtId="14" fontId="8" fillId="2" borderId="30" xfId="0" applyNumberFormat="1" applyFont="1" applyFill="1" applyBorder="1" applyAlignment="1" applyProtection="1">
      <alignment horizontal="center" vertical="center"/>
    </xf>
    <xf numFmtId="14" fontId="8" fillId="2" borderId="30" xfId="0" applyNumberFormat="1" applyFont="1" applyFill="1" applyBorder="1" applyAlignment="1" applyProtection="1">
      <alignment horizontal="center" vertical="center" wrapText="1"/>
    </xf>
    <xf numFmtId="49" fontId="8" fillId="2" borderId="3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2" borderId="29" xfId="0" applyNumberFormat="1" applyFont="1" applyFill="1" applyBorder="1" applyAlignment="1" applyProtection="1">
      <alignment horizontal="center" vertical="center"/>
    </xf>
    <xf numFmtId="0" fontId="0" fillId="0" borderId="34" xfId="0" applyNumberFormat="1" applyFont="1" applyFill="1" applyBorder="1" applyAlignment="1" applyProtection="1">
      <alignment horizontal="center" vertical="center"/>
    </xf>
    <xf numFmtId="0" fontId="3" fillId="0" borderId="35" xfId="0" quotePrefix="1" applyFont="1" applyBorder="1" applyAlignment="1">
      <alignment horizontal="center" vertical="center" wrapText="1"/>
    </xf>
    <xf numFmtId="0" fontId="27" fillId="0" borderId="35" xfId="0" applyFont="1" applyBorder="1" applyAlignment="1" applyProtection="1">
      <alignment horizontal="center" vertical="center" wrapText="1"/>
    </xf>
    <xf numFmtId="179" fontId="28" fillId="0" borderId="35" xfId="0" applyNumberFormat="1" applyFont="1" applyBorder="1" applyAlignment="1" applyProtection="1">
      <alignment horizontal="center" vertical="center" wrapText="1"/>
    </xf>
    <xf numFmtId="0" fontId="28" fillId="0" borderId="35" xfId="0" applyFont="1" applyBorder="1" applyAlignment="1" applyProtection="1">
      <alignment horizontal="center" vertical="center"/>
    </xf>
    <xf numFmtId="176" fontId="27" fillId="0" borderId="35" xfId="0" applyNumberFormat="1" applyFont="1" applyBorder="1" applyAlignment="1" applyProtection="1">
      <alignment horizontal="center" vertical="center"/>
    </xf>
    <xf numFmtId="0" fontId="27" fillId="0" borderId="35" xfId="0" applyFont="1" applyBorder="1" applyAlignment="1" applyProtection="1">
      <alignment horizontal="center" vertical="center"/>
    </xf>
    <xf numFmtId="0" fontId="0" fillId="0" borderId="36" xfId="0" applyNumberFormat="1" applyFont="1" applyFill="1" applyBorder="1" applyAlignment="1" applyProtection="1">
      <alignment horizontal="center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/>
    </xf>
    <xf numFmtId="180" fontId="11" fillId="3" borderId="30" xfId="0" applyNumberFormat="1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/>
    </xf>
    <xf numFmtId="0" fontId="26" fillId="0" borderId="35" xfId="0" applyFont="1" applyBorder="1" applyAlignment="1" applyProtection="1">
      <alignment horizontal="center" vertical="center" shrinkToFit="1"/>
    </xf>
    <xf numFmtId="0" fontId="25" fillId="0" borderId="35" xfId="0" applyFont="1" applyBorder="1" applyAlignment="1" applyProtection="1">
      <alignment horizontal="center" vertical="center" shrinkToFit="1"/>
    </xf>
    <xf numFmtId="4" fontId="25" fillId="0" borderId="35" xfId="0" applyNumberFormat="1" applyFont="1" applyFill="1" applyBorder="1" applyAlignment="1" applyProtection="1">
      <alignment horizontal="center" vertical="center" shrinkToFit="1"/>
    </xf>
    <xf numFmtId="178" fontId="25" fillId="0" borderId="35" xfId="0" applyNumberFormat="1" applyFont="1" applyFill="1" applyBorder="1" applyAlignment="1" applyProtection="1">
      <alignment horizontal="center" vertical="center" shrinkToFit="1"/>
    </xf>
    <xf numFmtId="0" fontId="25" fillId="0" borderId="35" xfId="0" quotePrefix="1" applyNumberFormat="1" applyFont="1" applyFill="1" applyBorder="1" applyAlignment="1" applyProtection="1">
      <alignment horizontal="center" vertical="center" shrinkToFit="1"/>
    </xf>
    <xf numFmtId="0" fontId="25" fillId="0" borderId="36" xfId="0" applyNumberFormat="1" applyFont="1" applyFill="1" applyBorder="1" applyAlignment="1" applyProtection="1">
      <alignment horizontal="center" vertical="center" wrapText="1" shrinkToFit="1"/>
    </xf>
    <xf numFmtId="0" fontId="23" fillId="2" borderId="2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3" fontId="19" fillId="0" borderId="5" xfId="0" applyNumberFormat="1" applyFont="1" applyFill="1" applyBorder="1" applyAlignment="1">
      <alignment horizontal="center" vertical="center" wrapText="1"/>
    </xf>
    <xf numFmtId="0" fontId="21" fillId="0" borderId="5" xfId="0" quotePrefix="1" applyFont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20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 shrinkToFit="1"/>
    </xf>
    <xf numFmtId="14" fontId="30" fillId="4" borderId="5" xfId="0" applyNumberFormat="1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/>
    </xf>
    <xf numFmtId="41" fontId="22" fillId="0" borderId="2" xfId="1" applyFont="1" applyBorder="1" applyAlignment="1">
      <alignment horizontal="center" vertical="center" shrinkToFit="1"/>
    </xf>
    <xf numFmtId="9" fontId="22" fillId="0" borderId="40" xfId="1" applyNumberFormat="1" applyFont="1" applyBorder="1" applyAlignment="1">
      <alignment horizontal="center" vertical="center" shrinkToFit="1"/>
    </xf>
    <xf numFmtId="176" fontId="9" fillId="0" borderId="2" xfId="0" applyNumberFormat="1" applyFont="1" applyFill="1" applyBorder="1" applyAlignment="1">
      <alignment horizontal="center" vertical="center" wrapText="1" shrinkToFit="1"/>
    </xf>
    <xf numFmtId="176" fontId="15" fillId="0" borderId="2" xfId="0" applyNumberFormat="1" applyFont="1" applyFill="1" applyBorder="1" applyAlignment="1">
      <alignment horizontal="center" vertical="center" shrinkToFit="1"/>
    </xf>
    <xf numFmtId="41" fontId="15" fillId="0" borderId="2" xfId="1" applyFont="1" applyFill="1" applyBorder="1" applyAlignment="1">
      <alignment horizontal="right" vertical="center"/>
    </xf>
    <xf numFmtId="41" fontId="9" fillId="0" borderId="2" xfId="1" applyFont="1" applyFill="1" applyBorder="1" applyAlignment="1" applyProtection="1">
      <alignment horizontal="center" vertical="center"/>
    </xf>
    <xf numFmtId="0" fontId="9" fillId="0" borderId="33" xfId="0" applyNumberFormat="1" applyFont="1" applyFill="1" applyBorder="1" applyAlignment="1" applyProtection="1">
      <alignment horizontal="center" vertical="center" wrapText="1"/>
    </xf>
    <xf numFmtId="0" fontId="3" fillId="0" borderId="32" xfId="0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 applyProtection="1">
      <alignment horizontal="center" vertical="center" wrapText="1"/>
    </xf>
    <xf numFmtId="176" fontId="9" fillId="0" borderId="2" xfId="0" quotePrefix="1" applyNumberFormat="1" applyFont="1" applyFill="1" applyBorder="1" applyAlignment="1">
      <alignment horizontal="center" vertical="center" wrapText="1" shrinkToFit="1"/>
    </xf>
    <xf numFmtId="176" fontId="9" fillId="0" borderId="2" xfId="0" quotePrefix="1" applyNumberFormat="1" applyFont="1" applyFill="1" applyBorder="1" applyAlignment="1">
      <alignment horizontal="center" vertical="center" shrinkToFit="1"/>
    </xf>
    <xf numFmtId="41" fontId="9" fillId="0" borderId="26" xfId="1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9" fillId="0" borderId="35" xfId="0" applyNumberFormat="1" applyFont="1" applyFill="1" applyBorder="1" applyAlignment="1" applyProtection="1">
      <alignment horizontal="center" vertical="center"/>
    </xf>
    <xf numFmtId="176" fontId="15" fillId="0" borderId="35" xfId="0" applyNumberFormat="1" applyFont="1" applyFill="1" applyBorder="1" applyAlignment="1">
      <alignment horizontal="center" vertical="center" shrinkToFit="1"/>
    </xf>
    <xf numFmtId="41" fontId="15" fillId="0" borderId="35" xfId="1" applyFont="1" applyFill="1" applyBorder="1" applyAlignment="1">
      <alignment horizontal="right" vertical="center"/>
    </xf>
    <xf numFmtId="41" fontId="9" fillId="0" borderId="35" xfId="1" applyFont="1" applyFill="1" applyBorder="1" applyAlignment="1" applyProtection="1">
      <alignment horizontal="center" vertical="center"/>
    </xf>
    <xf numFmtId="14" fontId="15" fillId="0" borderId="2" xfId="0" applyNumberFormat="1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176" fontId="9" fillId="0" borderId="26" xfId="0" quotePrefix="1" applyNumberFormat="1" applyFont="1" applyFill="1" applyBorder="1" applyAlignment="1">
      <alignment horizontal="center" vertical="center" wrapText="1" shrinkToFit="1"/>
    </xf>
    <xf numFmtId="177" fontId="9" fillId="0" borderId="26" xfId="0" applyNumberFormat="1" applyFont="1" applyFill="1" applyBorder="1" applyAlignment="1" applyProtection="1">
      <alignment horizontal="center" vertical="center" wrapText="1"/>
    </xf>
    <xf numFmtId="14" fontId="9" fillId="0" borderId="26" xfId="0" applyNumberFormat="1" applyFont="1" applyFill="1" applyBorder="1" applyAlignment="1">
      <alignment horizontal="center" vertical="center"/>
    </xf>
    <xf numFmtId="14" fontId="15" fillId="0" borderId="26" xfId="0" applyNumberFormat="1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176" fontId="9" fillId="0" borderId="35" xfId="0" quotePrefix="1" applyNumberFormat="1" applyFont="1" applyFill="1" applyBorder="1" applyAlignment="1">
      <alignment horizontal="center" vertical="center" wrapText="1" shrinkToFit="1"/>
    </xf>
    <xf numFmtId="177" fontId="9" fillId="0" borderId="35" xfId="0" applyNumberFormat="1" applyFont="1" applyFill="1" applyBorder="1" applyAlignment="1" applyProtection="1">
      <alignment horizontal="center" vertical="center" wrapText="1"/>
    </xf>
    <xf numFmtId="14" fontId="9" fillId="0" borderId="35" xfId="0" applyNumberFormat="1" applyFont="1" applyFill="1" applyBorder="1" applyAlignment="1">
      <alignment horizontal="center" vertical="center"/>
    </xf>
    <xf numFmtId="14" fontId="15" fillId="0" borderId="35" xfId="0" applyNumberFormat="1" applyFont="1" applyFill="1" applyBorder="1" applyAlignment="1">
      <alignment horizontal="center" vertical="center"/>
    </xf>
    <xf numFmtId="9" fontId="19" fillId="0" borderId="5" xfId="0" applyNumberFormat="1" applyFont="1" applyFill="1" applyBorder="1" applyAlignment="1">
      <alignment horizontal="center" vertical="center" wrapText="1"/>
    </xf>
    <xf numFmtId="49" fontId="8" fillId="0" borderId="33" xfId="0" applyNumberFormat="1" applyFont="1" applyFill="1" applyBorder="1" applyAlignment="1" applyProtection="1">
      <alignment horizontal="center" vertical="center"/>
    </xf>
    <xf numFmtId="49" fontId="8" fillId="0" borderId="42" xfId="0" applyNumberFormat="1" applyFont="1" applyFill="1" applyBorder="1" applyAlignment="1" applyProtection="1">
      <alignment horizontal="center" vertical="center"/>
    </xf>
    <xf numFmtId="41" fontId="15" fillId="0" borderId="2" xfId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ont="1" applyFill="1"/>
    <xf numFmtId="0" fontId="9" fillId="0" borderId="26" xfId="0" applyNumberFormat="1" applyFont="1" applyFill="1" applyBorder="1" applyAlignment="1" applyProtection="1">
      <alignment horizontal="center" vertical="center"/>
    </xf>
    <xf numFmtId="176" fontId="9" fillId="0" borderId="26" xfId="0" applyNumberFormat="1" applyFont="1" applyFill="1" applyBorder="1" applyAlignment="1">
      <alignment horizontal="center" vertical="center" wrapText="1" shrinkToFit="1"/>
    </xf>
    <xf numFmtId="176" fontId="15" fillId="0" borderId="26" xfId="0" applyNumberFormat="1" applyFont="1" applyFill="1" applyBorder="1" applyAlignment="1">
      <alignment horizontal="center" vertical="center" shrinkToFit="1"/>
    </xf>
    <xf numFmtId="41" fontId="15" fillId="0" borderId="26" xfId="1" applyFont="1" applyFill="1" applyBorder="1" applyAlignment="1">
      <alignment horizontal="right" vertical="center"/>
    </xf>
    <xf numFmtId="0" fontId="3" fillId="0" borderId="41" xfId="0" applyFont="1" applyFill="1" applyBorder="1" applyAlignment="1">
      <alignment horizontal="center" vertical="center"/>
    </xf>
    <xf numFmtId="0" fontId="9" fillId="0" borderId="42" xfId="0" applyNumberFormat="1" applyFont="1" applyFill="1" applyBorder="1" applyAlignment="1" applyProtection="1">
      <alignment horizontal="center" vertical="center" wrapText="1"/>
    </xf>
    <xf numFmtId="49" fontId="8" fillId="0" borderId="36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/>
    <xf numFmtId="0" fontId="11" fillId="0" borderId="43" xfId="0" quotePrefix="1" applyFont="1" applyFill="1" applyBorder="1" applyAlignment="1">
      <alignment horizontal="center" vertical="center"/>
    </xf>
    <xf numFmtId="0" fontId="11" fillId="0" borderId="35" xfId="0" quotePrefix="1" applyFont="1" applyFill="1" applyBorder="1" applyAlignment="1">
      <alignment horizontal="center" vertical="center"/>
    </xf>
    <xf numFmtId="41" fontId="11" fillId="0" borderId="35" xfId="1" quotePrefix="1" applyFont="1" applyFill="1" applyBorder="1" applyAlignment="1">
      <alignment horizontal="center" vertical="center"/>
    </xf>
    <xf numFmtId="0" fontId="11" fillId="0" borderId="36" xfId="0" quotePrefix="1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36" xfId="0" applyNumberFormat="1" applyFont="1" applyFill="1" applyBorder="1" applyAlignment="1" applyProtection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11" fillId="0" borderId="33" xfId="0" quotePrefix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0" xfId="0" quotePrefix="1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22" fillId="0" borderId="8" xfId="0" quotePrefix="1" applyFont="1" applyBorder="1" applyAlignment="1">
      <alignment horizontal="left" vertical="center" shrinkToFit="1"/>
    </xf>
    <xf numFmtId="0" fontId="22" fillId="0" borderId="7" xfId="0" quotePrefix="1" applyFont="1" applyBorder="1" applyAlignment="1">
      <alignment horizontal="left" vertical="center" shrinkToFit="1"/>
    </xf>
    <xf numFmtId="0" fontId="22" fillId="0" borderId="23" xfId="0" quotePrefix="1" applyFont="1" applyBorder="1" applyAlignment="1">
      <alignment horizontal="left" vertical="center" shrinkToFi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justify" vertical="center" wrapText="1"/>
    </xf>
    <xf numFmtId="0" fontId="21" fillId="0" borderId="18" xfId="0" applyFont="1" applyBorder="1" applyAlignment="1">
      <alignment horizontal="justify" vertical="center" wrapText="1"/>
    </xf>
    <xf numFmtId="0" fontId="21" fillId="0" borderId="17" xfId="0" applyFont="1" applyBorder="1" applyAlignment="1">
      <alignment horizontal="justify" vertical="center" wrapText="1"/>
    </xf>
    <xf numFmtId="0" fontId="21" fillId="0" borderId="15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3" fillId="2" borderId="37" xfId="0" applyFont="1" applyFill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vertical="center" wrapText="1"/>
    </xf>
    <xf numFmtId="0" fontId="21" fillId="2" borderId="19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8" xfId="0" quotePrefix="1" applyFont="1" applyBorder="1" applyAlignment="1">
      <alignment horizontal="justify" vertical="center" wrapText="1"/>
    </xf>
    <xf numFmtId="0" fontId="21" fillId="0" borderId="7" xfId="0" quotePrefix="1" applyFont="1" applyBorder="1" applyAlignment="1">
      <alignment horizontal="justify" vertical="center" wrapText="1"/>
    </xf>
    <xf numFmtId="0" fontId="21" fillId="0" borderId="23" xfId="0" quotePrefix="1" applyFont="1" applyBorder="1" applyAlignment="1">
      <alignment horizontal="justify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39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49" fontId="8" fillId="2" borderId="28" xfId="0" applyNumberFormat="1" applyFont="1" applyFill="1" applyBorder="1" applyAlignment="1" applyProtection="1">
      <alignment horizontal="center" vertical="center"/>
    </xf>
    <xf numFmtId="49" fontId="8" fillId="2" borderId="27" xfId="0" applyNumberFormat="1" applyFont="1" applyFill="1" applyBorder="1" applyAlignment="1" applyProtection="1">
      <alignment horizontal="center" vertical="center"/>
    </xf>
    <xf numFmtId="49" fontId="8" fillId="2" borderId="26" xfId="0" applyNumberFormat="1" applyFont="1" applyFill="1" applyBorder="1" applyAlignment="1" applyProtection="1">
      <alignment horizontal="center" vertical="center"/>
    </xf>
    <xf numFmtId="49" fontId="8" fillId="2" borderId="25" xfId="0" applyNumberFormat="1" applyFont="1" applyFill="1" applyBorder="1" applyAlignment="1" applyProtection="1">
      <alignment horizontal="center" vertical="center"/>
    </xf>
    <xf numFmtId="0" fontId="8" fillId="2" borderId="26" xfId="0" applyNumberFormat="1" applyFont="1" applyFill="1" applyBorder="1" applyAlignment="1" applyProtection="1">
      <alignment horizontal="center" vertical="center"/>
    </xf>
    <xf numFmtId="0" fontId="8" fillId="2" borderId="25" xfId="0" applyNumberFormat="1" applyFont="1" applyFill="1" applyBorder="1" applyAlignment="1" applyProtection="1">
      <alignment horizontal="center" vertical="center"/>
    </xf>
    <xf numFmtId="0" fontId="11" fillId="0" borderId="44" xfId="0" quotePrefix="1" applyFont="1" applyFill="1" applyBorder="1" applyAlignment="1">
      <alignment horizontal="center" vertical="center"/>
    </xf>
    <xf numFmtId="0" fontId="11" fillId="0" borderId="26" xfId="0" quotePrefix="1" applyFont="1" applyFill="1" applyBorder="1" applyAlignment="1">
      <alignment horizontal="center" vertical="center"/>
    </xf>
    <xf numFmtId="0" fontId="11" fillId="0" borderId="42" xfId="0" quotePrefix="1" applyFont="1" applyFill="1" applyBorder="1" applyAlignment="1">
      <alignment horizontal="center" vertical="center"/>
    </xf>
    <xf numFmtId="41" fontId="11" fillId="0" borderId="26" xfId="1" quotePrefix="1" applyFont="1" applyFill="1" applyBorder="1" applyAlignment="1">
      <alignment horizontal="right" vertical="center"/>
    </xf>
    <xf numFmtId="41" fontId="11" fillId="0" borderId="26" xfId="1" quotePrefix="1" applyFont="1" applyFill="1" applyBorder="1" applyAlignment="1">
      <alignment horizontal="center" vertical="center"/>
    </xf>
    <xf numFmtId="0" fontId="11" fillId="0" borderId="26" xfId="0" quotePrefix="1" applyFont="1" applyFill="1" applyBorder="1" applyAlignment="1">
      <alignment vertical="center"/>
    </xf>
    <xf numFmtId="0" fontId="11" fillId="0" borderId="26" xfId="0" quotePrefix="1" applyFont="1" applyFill="1" applyBorder="1" applyAlignment="1">
      <alignment horizontal="left" vertical="center"/>
    </xf>
    <xf numFmtId="0" fontId="11" fillId="0" borderId="35" xfId="0" quotePrefix="1" applyFont="1" applyFill="1" applyBorder="1" applyAlignment="1">
      <alignment horizontal="left" vertical="center"/>
    </xf>
    <xf numFmtId="41" fontId="11" fillId="0" borderId="35" xfId="1" applyFont="1" applyFill="1" applyBorder="1" applyAlignment="1">
      <alignment horizontal="center" vertical="center"/>
    </xf>
    <xf numFmtId="0" fontId="32" fillId="0" borderId="2" xfId="0" applyNumberFormat="1" applyFont="1" applyFill="1" applyBorder="1" applyAlignment="1">
      <alignment vertical="center" shrinkToFit="1"/>
    </xf>
  </cellXfs>
  <cellStyles count="16">
    <cellStyle name="쉼표 [0]" xfId="1" builtinId="6"/>
    <cellStyle name="쉼표 [0] 2" xfId="3"/>
    <cellStyle name="쉼표 [0] 2 2" xfId="8"/>
    <cellStyle name="쉼표 [0] 21" xfId="15"/>
    <cellStyle name="쉼표 [0] 3" xfId="4"/>
    <cellStyle name="쉼표 [0] 3 2" xfId="9"/>
    <cellStyle name="쉼표 [0] 3 3" xfId="13"/>
    <cellStyle name="쉼표 [0] 4" xfId="2"/>
    <cellStyle name="쉼표 [0] 4 2" xfId="7"/>
    <cellStyle name="쉼표 [0] 5" xfId="5"/>
    <cellStyle name="쉼표 [0] 5 2" xfId="10"/>
    <cellStyle name="쉼표 [0] 6" xfId="6"/>
    <cellStyle name="쉼표 [0] 6 2" xfId="12"/>
    <cellStyle name="쉼표 [0] 7" xfId="11"/>
    <cellStyle name="표준" xfId="0" builtinId="0"/>
    <cellStyle name="표준 2" xfId="1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499984740745262"/>
  </sheetPr>
  <dimension ref="A1:L4"/>
  <sheetViews>
    <sheetView tabSelected="1" zoomScaleNormal="100" workbookViewId="0">
      <selection sqref="A1:L1"/>
    </sheetView>
  </sheetViews>
  <sheetFormatPr defaultRowHeight="13.5" x14ac:dyDescent="0.15"/>
  <cols>
    <col min="1" max="1" width="8.6640625" style="13" customWidth="1"/>
    <col min="2" max="2" width="8.77734375" style="13" customWidth="1"/>
    <col min="3" max="3" width="40.77734375" style="13" bestFit="1" customWidth="1"/>
    <col min="4" max="4" width="7.33203125" style="13" bestFit="1" customWidth="1"/>
    <col min="5" max="5" width="14.109375" style="13" customWidth="1"/>
    <col min="6" max="6" width="9" style="13" customWidth="1"/>
    <col min="7" max="7" width="9.109375" style="13" customWidth="1"/>
    <col min="8" max="8" width="10.88671875" style="9" customWidth="1"/>
    <col min="9" max="9" width="17.5546875" style="13" bestFit="1" customWidth="1"/>
    <col min="10" max="10" width="8.88671875" style="5"/>
    <col min="11" max="11" width="11.6640625" style="6" customWidth="1"/>
    <col min="12" max="12" width="7.77734375" style="5" bestFit="1" customWidth="1"/>
    <col min="13" max="16384" width="8.88671875" style="13"/>
  </cols>
  <sheetData>
    <row r="1" spans="1:12" ht="25.5" x14ac:dyDescent="0.15">
      <c r="A1" s="153" t="s">
        <v>185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</row>
    <row r="2" spans="1:12" ht="26.25" thickBot="1" x14ac:dyDescent="0.2">
      <c r="A2" s="154" t="s">
        <v>19</v>
      </c>
      <c r="B2" s="154"/>
      <c r="C2" s="154"/>
      <c r="D2" s="34"/>
      <c r="E2" s="34"/>
      <c r="F2" s="34"/>
      <c r="G2" s="34"/>
      <c r="H2" s="8"/>
      <c r="I2" s="34"/>
      <c r="J2" s="34"/>
      <c r="K2" s="34"/>
      <c r="L2" s="34"/>
    </row>
    <row r="3" spans="1:12" ht="24.75" customHeight="1" x14ac:dyDescent="0.15">
      <c r="A3" s="69" t="s">
        <v>86</v>
      </c>
      <c r="B3" s="70" t="s">
        <v>87</v>
      </c>
      <c r="C3" s="70" t="s">
        <v>88</v>
      </c>
      <c r="D3" s="70" t="s">
        <v>89</v>
      </c>
      <c r="E3" s="70" t="s">
        <v>90</v>
      </c>
      <c r="F3" s="70" t="s">
        <v>91</v>
      </c>
      <c r="G3" s="70" t="s">
        <v>92</v>
      </c>
      <c r="H3" s="70" t="s">
        <v>93</v>
      </c>
      <c r="I3" s="71" t="s">
        <v>94</v>
      </c>
      <c r="J3" s="71" t="s">
        <v>95</v>
      </c>
      <c r="K3" s="71" t="s">
        <v>96</v>
      </c>
      <c r="L3" s="72" t="s">
        <v>7</v>
      </c>
    </row>
    <row r="4" spans="1:12" ht="24.75" customHeight="1" thickBot="1" x14ac:dyDescent="0.2">
      <c r="A4" s="96">
        <v>2021</v>
      </c>
      <c r="B4" s="96">
        <v>12</v>
      </c>
      <c r="C4" s="96" t="s">
        <v>199</v>
      </c>
      <c r="D4" s="96" t="s">
        <v>172</v>
      </c>
      <c r="E4" s="96" t="s">
        <v>173</v>
      </c>
      <c r="F4" s="96">
        <v>1</v>
      </c>
      <c r="G4" s="96" t="s">
        <v>176</v>
      </c>
      <c r="H4" s="205">
        <v>3380</v>
      </c>
      <c r="I4" s="96" t="s">
        <v>19</v>
      </c>
      <c r="J4" s="96" t="s">
        <v>197</v>
      </c>
      <c r="K4" s="96" t="s">
        <v>200</v>
      </c>
      <c r="L4" s="97"/>
    </row>
  </sheetData>
  <autoFilter ref="A3:L3">
    <sortState ref="A4:L20">
      <sortCondition ref="B3"/>
    </sortState>
  </autoFilter>
  <mergeCells count="2">
    <mergeCell ref="A1:L1"/>
    <mergeCell ref="A2:C2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M15"/>
  <sheetViews>
    <sheetView zoomScaleNormal="100" workbookViewId="0">
      <selection sqref="A1:I1"/>
    </sheetView>
  </sheetViews>
  <sheetFormatPr defaultRowHeight="13.5" x14ac:dyDescent="0.15"/>
  <cols>
    <col min="1" max="1" width="8.6640625" style="13" customWidth="1"/>
    <col min="2" max="2" width="8.77734375" style="13" customWidth="1"/>
    <col min="3" max="3" width="42.77734375" style="13" bestFit="1" customWidth="1"/>
    <col min="4" max="4" width="10.88671875" style="13" customWidth="1"/>
    <col min="5" max="5" width="12.44140625" style="13" customWidth="1"/>
    <col min="6" max="6" width="15.109375" style="13" customWidth="1"/>
    <col min="7" max="9" width="12.44140625" style="13" customWidth="1"/>
    <col min="10" max="10" width="8.88671875" style="5"/>
    <col min="11" max="11" width="11.6640625" style="6" customWidth="1"/>
    <col min="12" max="12" width="6.6640625" style="5" customWidth="1"/>
    <col min="13" max="16384" width="8.88671875" style="13"/>
  </cols>
  <sheetData>
    <row r="1" spans="1:13" ht="25.5" x14ac:dyDescent="0.15">
      <c r="A1" s="153" t="s">
        <v>186</v>
      </c>
      <c r="B1" s="153"/>
      <c r="C1" s="153"/>
      <c r="D1" s="153"/>
      <c r="E1" s="153"/>
      <c r="F1" s="153"/>
      <c r="G1" s="153"/>
      <c r="H1" s="153"/>
      <c r="I1" s="153"/>
    </row>
    <row r="2" spans="1:13" ht="26.25" thickBot="1" x14ac:dyDescent="0.2">
      <c r="A2" s="155" t="s">
        <v>175</v>
      </c>
      <c r="B2" s="154"/>
      <c r="C2" s="154"/>
      <c r="D2" s="34"/>
      <c r="E2" s="34"/>
      <c r="F2" s="34"/>
      <c r="G2" s="34"/>
      <c r="H2" s="34"/>
      <c r="I2" s="34"/>
    </row>
    <row r="3" spans="1:13" ht="24" x14ac:dyDescent="0.15">
      <c r="A3" s="73" t="s">
        <v>97</v>
      </c>
      <c r="B3" s="74" t="s">
        <v>98</v>
      </c>
      <c r="C3" s="75" t="s">
        <v>99</v>
      </c>
      <c r="D3" s="75" t="s">
        <v>100</v>
      </c>
      <c r="E3" s="76" t="s">
        <v>101</v>
      </c>
      <c r="F3" s="75" t="s">
        <v>102</v>
      </c>
      <c r="G3" s="75" t="s">
        <v>103</v>
      </c>
      <c r="H3" s="75" t="s">
        <v>104</v>
      </c>
      <c r="I3" s="77" t="s">
        <v>105</v>
      </c>
    </row>
    <row r="4" spans="1:13" ht="24.75" customHeight="1" x14ac:dyDescent="0.15">
      <c r="A4" s="197">
        <v>2021</v>
      </c>
      <c r="B4" s="198">
        <v>12</v>
      </c>
      <c r="C4" s="202" t="s">
        <v>193</v>
      </c>
      <c r="D4" s="198" t="s">
        <v>219</v>
      </c>
      <c r="E4" s="200">
        <v>550</v>
      </c>
      <c r="F4" s="198" t="s">
        <v>34</v>
      </c>
      <c r="G4" s="198" t="s">
        <v>194</v>
      </c>
      <c r="H4" s="198" t="s">
        <v>195</v>
      </c>
      <c r="I4" s="199"/>
      <c r="J4" s="142"/>
      <c r="K4" s="142"/>
      <c r="L4" s="142"/>
      <c r="M4" s="143"/>
    </row>
    <row r="5" spans="1:13" ht="24.75" customHeight="1" x14ac:dyDescent="0.15">
      <c r="A5" s="197">
        <v>2021</v>
      </c>
      <c r="B5" s="198">
        <v>12</v>
      </c>
      <c r="C5" s="202" t="s">
        <v>196</v>
      </c>
      <c r="D5" s="198" t="s">
        <v>220</v>
      </c>
      <c r="E5" s="200">
        <v>2100</v>
      </c>
      <c r="F5" s="198" t="s">
        <v>34</v>
      </c>
      <c r="G5" s="198" t="s">
        <v>197</v>
      </c>
      <c r="H5" s="198" t="s">
        <v>198</v>
      </c>
      <c r="I5" s="199"/>
      <c r="J5" s="142"/>
      <c r="K5" s="142"/>
      <c r="L5" s="142"/>
      <c r="M5" s="143"/>
    </row>
    <row r="6" spans="1:13" ht="24.75" customHeight="1" x14ac:dyDescent="0.15">
      <c r="A6" s="197">
        <v>2021</v>
      </c>
      <c r="B6" s="198">
        <v>12</v>
      </c>
      <c r="C6" s="206" t="s">
        <v>211</v>
      </c>
      <c r="D6" s="198" t="s">
        <v>220</v>
      </c>
      <c r="E6" s="200">
        <v>5400</v>
      </c>
      <c r="F6" s="198" t="s">
        <v>34</v>
      </c>
      <c r="G6" s="198" t="s">
        <v>204</v>
      </c>
      <c r="H6" s="198" t="s">
        <v>210</v>
      </c>
      <c r="I6" s="199"/>
      <c r="J6" s="142"/>
      <c r="K6" s="142"/>
      <c r="L6" s="142"/>
      <c r="M6" s="143"/>
    </row>
    <row r="7" spans="1:13" ht="24.75" customHeight="1" x14ac:dyDescent="0.15">
      <c r="A7" s="197">
        <v>2021</v>
      </c>
      <c r="B7" s="198">
        <v>12</v>
      </c>
      <c r="C7" s="206" t="s">
        <v>212</v>
      </c>
      <c r="D7" s="198" t="s">
        <v>220</v>
      </c>
      <c r="E7" s="200">
        <v>6840</v>
      </c>
      <c r="F7" s="198" t="s">
        <v>34</v>
      </c>
      <c r="G7" s="198" t="s">
        <v>202</v>
      </c>
      <c r="H7" s="198" t="s">
        <v>188</v>
      </c>
      <c r="I7" s="199"/>
      <c r="J7" s="142"/>
      <c r="K7" s="142"/>
      <c r="L7" s="142"/>
      <c r="M7" s="143"/>
    </row>
    <row r="8" spans="1:13" ht="24.75" customHeight="1" x14ac:dyDescent="0.15">
      <c r="A8" s="197">
        <v>2021</v>
      </c>
      <c r="B8" s="198">
        <v>12</v>
      </c>
      <c r="C8" s="206" t="s">
        <v>213</v>
      </c>
      <c r="D8" s="198" t="s">
        <v>220</v>
      </c>
      <c r="E8" s="200">
        <v>3300</v>
      </c>
      <c r="F8" s="198" t="s">
        <v>34</v>
      </c>
      <c r="G8" s="198" t="s">
        <v>205</v>
      </c>
      <c r="H8" s="198" t="s">
        <v>208</v>
      </c>
      <c r="I8" s="199"/>
      <c r="J8" s="142"/>
      <c r="K8" s="142"/>
      <c r="L8" s="142"/>
      <c r="M8" s="143"/>
    </row>
    <row r="9" spans="1:13" ht="24.75" customHeight="1" x14ac:dyDescent="0.15">
      <c r="A9" s="197">
        <v>2021</v>
      </c>
      <c r="B9" s="198">
        <v>12</v>
      </c>
      <c r="C9" s="206" t="s">
        <v>214</v>
      </c>
      <c r="D9" s="198" t="s">
        <v>220</v>
      </c>
      <c r="E9" s="200">
        <v>3000</v>
      </c>
      <c r="F9" s="198" t="s">
        <v>34</v>
      </c>
      <c r="G9" s="198" t="s">
        <v>206</v>
      </c>
      <c r="H9" s="198" t="s">
        <v>209</v>
      </c>
      <c r="I9" s="199"/>
      <c r="J9" s="142"/>
      <c r="K9" s="142"/>
      <c r="L9" s="142"/>
      <c r="M9" s="143"/>
    </row>
    <row r="10" spans="1:13" ht="24.75" customHeight="1" x14ac:dyDescent="0.15">
      <c r="A10" s="197">
        <v>2021</v>
      </c>
      <c r="B10" s="198">
        <v>12</v>
      </c>
      <c r="C10" s="206" t="s">
        <v>215</v>
      </c>
      <c r="D10" s="198" t="s">
        <v>220</v>
      </c>
      <c r="E10" s="200">
        <v>4300</v>
      </c>
      <c r="F10" s="198" t="s">
        <v>34</v>
      </c>
      <c r="G10" s="198" t="s">
        <v>207</v>
      </c>
      <c r="H10" s="198" t="s">
        <v>208</v>
      </c>
      <c r="I10" s="199"/>
      <c r="J10" s="142"/>
      <c r="K10" s="142"/>
      <c r="L10" s="142"/>
      <c r="M10" s="143"/>
    </row>
    <row r="11" spans="1:13" ht="24.75" customHeight="1" x14ac:dyDescent="0.15">
      <c r="A11" s="197">
        <v>2021</v>
      </c>
      <c r="B11" s="198">
        <v>12</v>
      </c>
      <c r="C11" s="203" t="s">
        <v>216</v>
      </c>
      <c r="D11" s="198" t="s">
        <v>220</v>
      </c>
      <c r="E11" s="200">
        <v>12000</v>
      </c>
      <c r="F11" s="198" t="s">
        <v>21</v>
      </c>
      <c r="G11" s="198" t="s">
        <v>201</v>
      </c>
      <c r="H11" s="198" t="s">
        <v>203</v>
      </c>
      <c r="I11" s="199"/>
      <c r="J11" s="142"/>
      <c r="K11" s="142"/>
      <c r="L11" s="142"/>
      <c r="M11" s="143"/>
    </row>
    <row r="12" spans="1:13" ht="24.75" customHeight="1" x14ac:dyDescent="0.15">
      <c r="A12" s="197">
        <v>2021</v>
      </c>
      <c r="B12" s="198">
        <v>12</v>
      </c>
      <c r="C12" s="203" t="s">
        <v>189</v>
      </c>
      <c r="D12" s="198" t="s">
        <v>220</v>
      </c>
      <c r="E12" s="200">
        <v>1300</v>
      </c>
      <c r="F12" s="198" t="s">
        <v>21</v>
      </c>
      <c r="G12" s="198" t="s">
        <v>190</v>
      </c>
      <c r="H12" s="198" t="s">
        <v>191</v>
      </c>
      <c r="I12" s="199"/>
      <c r="J12" s="142"/>
      <c r="K12" s="142"/>
      <c r="L12" s="142"/>
      <c r="M12" s="143"/>
    </row>
    <row r="13" spans="1:13" ht="24.75" customHeight="1" x14ac:dyDescent="0.15">
      <c r="A13" s="197">
        <v>2021</v>
      </c>
      <c r="B13" s="198">
        <v>12</v>
      </c>
      <c r="C13" s="203" t="s">
        <v>192</v>
      </c>
      <c r="D13" s="198" t="s">
        <v>220</v>
      </c>
      <c r="E13" s="201">
        <v>21900</v>
      </c>
      <c r="F13" s="198" t="s">
        <v>34</v>
      </c>
      <c r="G13" s="198" t="s">
        <v>190</v>
      </c>
      <c r="H13" s="198" t="s">
        <v>191</v>
      </c>
      <c r="I13" s="152"/>
      <c r="J13" s="142"/>
      <c r="K13" s="142"/>
      <c r="L13" s="142"/>
      <c r="M13" s="143"/>
    </row>
    <row r="14" spans="1:13" ht="24.75" customHeight="1" x14ac:dyDescent="0.15">
      <c r="A14" s="197">
        <v>2021</v>
      </c>
      <c r="B14" s="198">
        <v>12</v>
      </c>
      <c r="C14" s="203" t="s">
        <v>217</v>
      </c>
      <c r="D14" s="198" t="s">
        <v>220</v>
      </c>
      <c r="E14" s="201">
        <v>7332</v>
      </c>
      <c r="F14" s="198" t="s">
        <v>34</v>
      </c>
      <c r="G14" s="198" t="s">
        <v>205</v>
      </c>
      <c r="H14" s="198" t="s">
        <v>223</v>
      </c>
      <c r="I14" s="199" t="s">
        <v>221</v>
      </c>
      <c r="J14" s="142"/>
      <c r="K14" s="142"/>
      <c r="L14" s="142"/>
      <c r="M14" s="143"/>
    </row>
    <row r="15" spans="1:13" ht="24.75" customHeight="1" thickBot="1" x14ac:dyDescent="0.2">
      <c r="A15" s="144">
        <v>2021</v>
      </c>
      <c r="B15" s="145">
        <v>12</v>
      </c>
      <c r="C15" s="204" t="s">
        <v>218</v>
      </c>
      <c r="D15" s="145" t="s">
        <v>220</v>
      </c>
      <c r="E15" s="146">
        <v>3310</v>
      </c>
      <c r="F15" s="145" t="s">
        <v>34</v>
      </c>
      <c r="G15" s="145" t="s">
        <v>205</v>
      </c>
      <c r="H15" s="145" t="s">
        <v>224</v>
      </c>
      <c r="I15" s="147" t="s">
        <v>222</v>
      </c>
      <c r="J15" s="142"/>
      <c r="K15" s="142"/>
      <c r="L15" s="142"/>
      <c r="M15" s="143"/>
    </row>
  </sheetData>
  <autoFilter ref="A3:I3">
    <sortState ref="A4:I18">
      <sortCondition ref="B3"/>
    </sortState>
  </autoFilter>
  <mergeCells count="2">
    <mergeCell ref="A1:I1"/>
    <mergeCell ref="A2:C2"/>
  </mergeCells>
  <phoneticPr fontId="4" type="noConversion"/>
  <pageMargins left="0.7" right="0.7" top="0.75" bottom="0.75" header="0.3" footer="0.3"/>
  <pageSetup paperSize="9" scale="8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M4"/>
  <sheetViews>
    <sheetView zoomScaleNormal="100" workbookViewId="0">
      <selection sqref="A1:M1"/>
    </sheetView>
  </sheetViews>
  <sheetFormatPr defaultRowHeight="13.5" x14ac:dyDescent="0.15"/>
  <cols>
    <col min="1" max="1" width="8.6640625" style="13" customWidth="1"/>
    <col min="2" max="2" width="8.77734375" style="13" customWidth="1"/>
    <col min="3" max="3" width="35.33203125" style="13" bestFit="1" customWidth="1"/>
    <col min="4" max="4" width="10.88671875" style="13" customWidth="1"/>
    <col min="5" max="9" width="12.44140625" style="13" customWidth="1"/>
    <col min="10" max="10" width="17.44140625" style="5" customWidth="1"/>
    <col min="11" max="11" width="11.6640625" style="6" customWidth="1"/>
    <col min="12" max="12" width="11.33203125" style="5" bestFit="1" customWidth="1"/>
    <col min="13" max="16384" width="8.88671875" style="13"/>
  </cols>
  <sheetData>
    <row r="1" spans="1:13" ht="25.5" x14ac:dyDescent="0.15">
      <c r="A1" s="153" t="s">
        <v>187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3" ht="26.25" thickBot="1" x14ac:dyDescent="0.2">
      <c r="A2" s="154" t="s">
        <v>85</v>
      </c>
      <c r="B2" s="154"/>
      <c r="C2" s="15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27.75" customHeight="1" x14ac:dyDescent="0.15">
      <c r="A3" s="73" t="s">
        <v>86</v>
      </c>
      <c r="B3" s="74" t="s">
        <v>87</v>
      </c>
      <c r="C3" s="75" t="s">
        <v>106</v>
      </c>
      <c r="D3" s="75" t="s">
        <v>107</v>
      </c>
      <c r="E3" s="75" t="s">
        <v>89</v>
      </c>
      <c r="F3" s="74" t="s">
        <v>108</v>
      </c>
      <c r="G3" s="74" t="s">
        <v>109</v>
      </c>
      <c r="H3" s="74" t="s">
        <v>110</v>
      </c>
      <c r="I3" s="74" t="s">
        <v>111</v>
      </c>
      <c r="J3" s="75" t="s">
        <v>94</v>
      </c>
      <c r="K3" s="75" t="s">
        <v>95</v>
      </c>
      <c r="L3" s="75" t="s">
        <v>96</v>
      </c>
      <c r="M3" s="77" t="s">
        <v>112</v>
      </c>
    </row>
    <row r="4" spans="1:13" ht="27.75" customHeight="1" thickBot="1" x14ac:dyDescent="0.2">
      <c r="A4" s="94"/>
      <c r="B4" s="95"/>
      <c r="C4" s="145" t="s">
        <v>226</v>
      </c>
      <c r="D4" s="96"/>
      <c r="E4" s="96"/>
      <c r="F4" s="95"/>
      <c r="G4" s="95"/>
      <c r="H4" s="95"/>
      <c r="I4" s="95"/>
      <c r="J4" s="96"/>
      <c r="K4" s="96"/>
      <c r="L4" s="96"/>
      <c r="M4" s="97"/>
    </row>
  </sheetData>
  <mergeCells count="2">
    <mergeCell ref="A1:M1"/>
    <mergeCell ref="A2:C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sqref="A1:K1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  <col min="12" max="16384" width="8.88671875" style="13"/>
  </cols>
  <sheetData>
    <row r="1" spans="1:11" ht="25.5" x14ac:dyDescent="0.15">
      <c r="A1" s="156" t="s">
        <v>59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</row>
    <row r="2" spans="1:11" ht="26.25" thickBot="1" x14ac:dyDescent="0.2">
      <c r="A2" s="157" t="s">
        <v>58</v>
      </c>
      <c r="B2" s="157"/>
      <c r="C2" s="39"/>
      <c r="D2" s="39"/>
      <c r="E2" s="39"/>
      <c r="F2" s="59"/>
      <c r="G2" s="59"/>
      <c r="H2" s="59"/>
      <c r="I2" s="59"/>
      <c r="J2" s="158" t="s">
        <v>57</v>
      </c>
      <c r="K2" s="158"/>
    </row>
    <row r="3" spans="1:11" ht="22.5" customHeight="1" x14ac:dyDescent="0.15">
      <c r="A3" s="60" t="s">
        <v>56</v>
      </c>
      <c r="B3" s="54" t="s">
        <v>55</v>
      </c>
      <c r="C3" s="54" t="s">
        <v>54</v>
      </c>
      <c r="D3" s="54" t="s">
        <v>53</v>
      </c>
      <c r="E3" s="54" t="s">
        <v>52</v>
      </c>
      <c r="F3" s="54" t="s">
        <v>51</v>
      </c>
      <c r="G3" s="54" t="s">
        <v>50</v>
      </c>
      <c r="H3" s="54" t="s">
        <v>49</v>
      </c>
      <c r="I3" s="54" t="s">
        <v>48</v>
      </c>
      <c r="J3" s="54" t="s">
        <v>47</v>
      </c>
      <c r="K3" s="58" t="s">
        <v>46</v>
      </c>
    </row>
    <row r="4" spans="1:11" ht="42" customHeight="1" thickBot="1" x14ac:dyDescent="0.2">
      <c r="A4" s="61"/>
      <c r="B4" s="62" t="s">
        <v>225</v>
      </c>
      <c r="C4" s="63"/>
      <c r="D4" s="78"/>
      <c r="E4" s="79"/>
      <c r="F4" s="80"/>
      <c r="G4" s="81"/>
      <c r="H4" s="82"/>
      <c r="I4" s="82"/>
      <c r="J4" s="82"/>
      <c r="K4" s="83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sqref="A1:K1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  <col min="12" max="16384" width="8.88671875" style="13"/>
  </cols>
  <sheetData>
    <row r="1" spans="1:11" ht="25.5" x14ac:dyDescent="0.15">
      <c r="A1" s="156" t="s">
        <v>73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</row>
    <row r="2" spans="1:11" ht="26.25" thickBot="1" x14ac:dyDescent="0.2">
      <c r="A2" s="157" t="s">
        <v>72</v>
      </c>
      <c r="B2" s="157"/>
      <c r="C2" s="39"/>
      <c r="D2" s="39"/>
      <c r="E2" s="39"/>
      <c r="F2" s="59"/>
      <c r="G2" s="59"/>
      <c r="H2" s="59"/>
      <c r="I2" s="59"/>
      <c r="J2" s="158" t="s">
        <v>71</v>
      </c>
      <c r="K2" s="158"/>
    </row>
    <row r="3" spans="1:11" ht="22.5" customHeight="1" x14ac:dyDescent="0.15">
      <c r="A3" s="60" t="s">
        <v>70</v>
      </c>
      <c r="B3" s="54" t="s">
        <v>69</v>
      </c>
      <c r="C3" s="54" t="s">
        <v>68</v>
      </c>
      <c r="D3" s="54" t="s">
        <v>67</v>
      </c>
      <c r="E3" s="54" t="s">
        <v>66</v>
      </c>
      <c r="F3" s="54" t="s">
        <v>65</v>
      </c>
      <c r="G3" s="54" t="s">
        <v>64</v>
      </c>
      <c r="H3" s="54" t="s">
        <v>63</v>
      </c>
      <c r="I3" s="54" t="s">
        <v>62</v>
      </c>
      <c r="J3" s="54" t="s">
        <v>61</v>
      </c>
      <c r="K3" s="58" t="s">
        <v>60</v>
      </c>
    </row>
    <row r="4" spans="1:11" ht="47.25" customHeight="1" thickBot="1" x14ac:dyDescent="0.2">
      <c r="A4" s="61"/>
      <c r="B4" s="62" t="s">
        <v>159</v>
      </c>
      <c r="C4" s="63"/>
      <c r="D4" s="64"/>
      <c r="E4" s="65"/>
      <c r="F4" s="65"/>
      <c r="G4" s="66"/>
      <c r="H4" s="66"/>
      <c r="I4" s="63"/>
      <c r="J4" s="67"/>
      <c r="K4" s="68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:J1"/>
    </sheetView>
  </sheetViews>
  <sheetFormatPr defaultRowHeight="13.5" x14ac:dyDescent="0.15"/>
  <cols>
    <col min="1" max="1" width="4.21875" style="13" customWidth="1"/>
    <col min="2" max="2" width="24.44140625" style="12" customWidth="1"/>
    <col min="3" max="3" width="18.21875" style="1" bestFit="1" customWidth="1"/>
    <col min="4" max="4" width="12.109375" style="10" bestFit="1" customWidth="1"/>
    <col min="5" max="9" width="10.109375" style="11" bestFit="1" customWidth="1"/>
    <col min="10" max="10" width="8" style="1" customWidth="1"/>
  </cols>
  <sheetData>
    <row r="1" spans="1:10" ht="25.5" x14ac:dyDescent="0.15">
      <c r="B1" s="156" t="s">
        <v>227</v>
      </c>
      <c r="C1" s="156"/>
      <c r="D1" s="156"/>
      <c r="E1" s="156"/>
      <c r="F1" s="156"/>
      <c r="G1" s="156"/>
      <c r="H1" s="156"/>
      <c r="I1" s="156"/>
      <c r="J1" s="156"/>
    </row>
    <row r="2" spans="1:10" ht="25.5" customHeight="1" thickBot="1" x14ac:dyDescent="0.2">
      <c r="A2" s="160" t="s">
        <v>20</v>
      </c>
      <c r="B2" s="160"/>
      <c r="C2" s="41"/>
      <c r="D2" s="42"/>
      <c r="E2" s="43"/>
      <c r="F2" s="43"/>
      <c r="G2" s="44"/>
      <c r="H2" s="44"/>
      <c r="I2" s="159" t="s">
        <v>0</v>
      </c>
      <c r="J2" s="159"/>
    </row>
    <row r="3" spans="1:10" ht="29.25" customHeight="1" x14ac:dyDescent="0.15">
      <c r="A3" s="47" t="s">
        <v>113</v>
      </c>
      <c r="B3" s="53" t="s">
        <v>2</v>
      </c>
      <c r="C3" s="54" t="s">
        <v>9</v>
      </c>
      <c r="D3" s="55" t="s">
        <v>3</v>
      </c>
      <c r="E3" s="56" t="s">
        <v>4</v>
      </c>
      <c r="F3" s="56" t="s">
        <v>5</v>
      </c>
      <c r="G3" s="56" t="s">
        <v>6</v>
      </c>
      <c r="H3" s="57" t="s">
        <v>10</v>
      </c>
      <c r="I3" s="56" t="s">
        <v>8</v>
      </c>
      <c r="J3" s="58" t="s">
        <v>7</v>
      </c>
    </row>
    <row r="4" spans="1:10" s="133" customFormat="1" ht="29.25" customHeight="1" x14ac:dyDescent="0.15">
      <c r="A4" s="100">
        <v>1</v>
      </c>
      <c r="B4" s="103" t="s">
        <v>123</v>
      </c>
      <c r="C4" s="104" t="s">
        <v>22</v>
      </c>
      <c r="D4" s="132">
        <v>6600000</v>
      </c>
      <c r="E4" s="118">
        <v>44188</v>
      </c>
      <c r="F4" s="118">
        <v>44197</v>
      </c>
      <c r="G4" s="118">
        <v>44561</v>
      </c>
      <c r="H4" s="118">
        <v>44530</v>
      </c>
      <c r="I4" s="118">
        <v>44530</v>
      </c>
      <c r="J4" s="130"/>
    </row>
    <row r="5" spans="1:10" s="133" customFormat="1" ht="29.25" customHeight="1" x14ac:dyDescent="0.15">
      <c r="A5" s="100">
        <v>2</v>
      </c>
      <c r="B5" s="103" t="s">
        <v>126</v>
      </c>
      <c r="C5" s="109" t="s">
        <v>127</v>
      </c>
      <c r="D5" s="106">
        <v>3240000</v>
      </c>
      <c r="E5" s="118">
        <v>44194</v>
      </c>
      <c r="F5" s="118">
        <v>44197</v>
      </c>
      <c r="G5" s="118">
        <v>44561</v>
      </c>
      <c r="H5" s="118">
        <v>44530</v>
      </c>
      <c r="I5" s="118">
        <v>44530</v>
      </c>
      <c r="J5" s="130"/>
    </row>
    <row r="6" spans="1:10" s="133" customFormat="1" ht="29.25" customHeight="1" x14ac:dyDescent="0.15">
      <c r="A6" s="100">
        <v>3</v>
      </c>
      <c r="B6" s="103" t="s">
        <v>128</v>
      </c>
      <c r="C6" s="104" t="s">
        <v>129</v>
      </c>
      <c r="D6" s="132">
        <v>2580000</v>
      </c>
      <c r="E6" s="118">
        <v>44188</v>
      </c>
      <c r="F6" s="118">
        <v>44197</v>
      </c>
      <c r="G6" s="118">
        <v>44561</v>
      </c>
      <c r="H6" s="118">
        <v>44530</v>
      </c>
      <c r="I6" s="118">
        <v>44530</v>
      </c>
      <c r="J6" s="130"/>
    </row>
    <row r="7" spans="1:10" s="133" customFormat="1" ht="29.25" customHeight="1" x14ac:dyDescent="0.15">
      <c r="A7" s="100">
        <v>4</v>
      </c>
      <c r="B7" s="103" t="s">
        <v>132</v>
      </c>
      <c r="C7" s="109" t="s">
        <v>133</v>
      </c>
      <c r="D7" s="106">
        <v>2112000</v>
      </c>
      <c r="E7" s="118">
        <v>44189</v>
      </c>
      <c r="F7" s="118">
        <v>44197</v>
      </c>
      <c r="G7" s="118">
        <v>44561</v>
      </c>
      <c r="H7" s="118">
        <v>44530</v>
      </c>
      <c r="I7" s="118">
        <v>44530</v>
      </c>
      <c r="J7" s="130"/>
    </row>
    <row r="8" spans="1:10" s="133" customFormat="1" ht="29.25" customHeight="1" x14ac:dyDescent="0.15">
      <c r="A8" s="100">
        <v>5</v>
      </c>
      <c r="B8" s="103" t="s">
        <v>142</v>
      </c>
      <c r="C8" s="104" t="s">
        <v>137</v>
      </c>
      <c r="D8" s="132">
        <v>765600</v>
      </c>
      <c r="E8" s="118">
        <v>44194</v>
      </c>
      <c r="F8" s="118">
        <v>44197</v>
      </c>
      <c r="G8" s="118">
        <v>44561</v>
      </c>
      <c r="H8" s="118">
        <v>44530</v>
      </c>
      <c r="I8" s="118">
        <v>44530</v>
      </c>
      <c r="J8" s="130"/>
    </row>
    <row r="9" spans="1:10" s="133" customFormat="1" ht="29.25" customHeight="1" x14ac:dyDescent="0.15">
      <c r="A9" s="100">
        <v>6</v>
      </c>
      <c r="B9" s="103" t="s">
        <v>141</v>
      </c>
      <c r="C9" s="104" t="s">
        <v>138</v>
      </c>
      <c r="D9" s="132">
        <v>11376410</v>
      </c>
      <c r="E9" s="118">
        <v>44194</v>
      </c>
      <c r="F9" s="118">
        <v>44197</v>
      </c>
      <c r="G9" s="118">
        <v>44561</v>
      </c>
      <c r="H9" s="118">
        <v>44530</v>
      </c>
      <c r="I9" s="118">
        <v>44530</v>
      </c>
      <c r="J9" s="130"/>
    </row>
    <row r="10" spans="1:10" s="133" customFormat="1" ht="29.25" customHeight="1" x14ac:dyDescent="0.15">
      <c r="A10" s="100">
        <v>7</v>
      </c>
      <c r="B10" s="110" t="s">
        <v>139</v>
      </c>
      <c r="C10" s="109" t="s">
        <v>140</v>
      </c>
      <c r="D10" s="106">
        <v>2520000</v>
      </c>
      <c r="E10" s="119">
        <v>44194</v>
      </c>
      <c r="F10" s="118">
        <v>44197</v>
      </c>
      <c r="G10" s="118">
        <v>44561</v>
      </c>
      <c r="H10" s="118">
        <v>44530</v>
      </c>
      <c r="I10" s="118">
        <v>44530</v>
      </c>
      <c r="J10" s="130"/>
    </row>
    <row r="11" spans="1:10" s="133" customFormat="1" ht="29.25" customHeight="1" x14ac:dyDescent="0.15">
      <c r="A11" s="100">
        <v>8</v>
      </c>
      <c r="B11" s="110" t="s">
        <v>149</v>
      </c>
      <c r="C11" s="109" t="s">
        <v>127</v>
      </c>
      <c r="D11" s="106">
        <v>1200000</v>
      </c>
      <c r="E11" s="119">
        <v>44194</v>
      </c>
      <c r="F11" s="118">
        <v>44197</v>
      </c>
      <c r="G11" s="118">
        <v>44561</v>
      </c>
      <c r="H11" s="118">
        <v>44530</v>
      </c>
      <c r="I11" s="118">
        <v>44530</v>
      </c>
      <c r="J11" s="130"/>
    </row>
    <row r="12" spans="1:10" s="133" customFormat="1" ht="29.25" customHeight="1" x14ac:dyDescent="0.15">
      <c r="A12" s="100">
        <v>9</v>
      </c>
      <c r="B12" s="110" t="s">
        <v>150</v>
      </c>
      <c r="C12" s="109" t="s">
        <v>151</v>
      </c>
      <c r="D12" s="106">
        <v>833987000</v>
      </c>
      <c r="E12" s="119">
        <v>44194</v>
      </c>
      <c r="F12" s="118">
        <v>44197</v>
      </c>
      <c r="G12" s="118">
        <v>44561</v>
      </c>
      <c r="H12" s="118">
        <v>44530</v>
      </c>
      <c r="I12" s="118">
        <v>44530</v>
      </c>
      <c r="J12" s="130"/>
    </row>
    <row r="13" spans="1:10" s="13" customFormat="1" ht="29.25" customHeight="1" x14ac:dyDescent="0.15">
      <c r="A13" s="100">
        <v>10</v>
      </c>
      <c r="B13" s="110" t="s">
        <v>174</v>
      </c>
      <c r="C13" s="109" t="s">
        <v>155</v>
      </c>
      <c r="D13" s="106">
        <v>40500000</v>
      </c>
      <c r="E13" s="119">
        <v>44187</v>
      </c>
      <c r="F13" s="118">
        <v>44197</v>
      </c>
      <c r="G13" s="118">
        <v>44561</v>
      </c>
      <c r="H13" s="118">
        <v>44530</v>
      </c>
      <c r="I13" s="118">
        <v>44530</v>
      </c>
      <c r="J13" s="130"/>
    </row>
    <row r="14" spans="1:10" s="13" customFormat="1" ht="29.25" customHeight="1" x14ac:dyDescent="0.15">
      <c r="A14" s="100">
        <v>11</v>
      </c>
      <c r="B14" s="120" t="s">
        <v>170</v>
      </c>
      <c r="C14" s="121" t="s">
        <v>171</v>
      </c>
      <c r="D14" s="112">
        <v>87015720</v>
      </c>
      <c r="E14" s="122">
        <v>44189</v>
      </c>
      <c r="F14" s="123">
        <v>44197</v>
      </c>
      <c r="G14" s="123">
        <v>44561</v>
      </c>
      <c r="H14" s="118">
        <v>44530</v>
      </c>
      <c r="I14" s="118">
        <v>44530</v>
      </c>
      <c r="J14" s="130"/>
    </row>
    <row r="15" spans="1:10" s="13" customFormat="1" ht="29.25" customHeight="1" x14ac:dyDescent="0.15">
      <c r="A15" s="100">
        <v>12</v>
      </c>
      <c r="B15" s="120" t="s">
        <v>125</v>
      </c>
      <c r="C15" s="121" t="s">
        <v>157</v>
      </c>
      <c r="D15" s="112">
        <v>20700000</v>
      </c>
      <c r="E15" s="122">
        <v>44204</v>
      </c>
      <c r="F15" s="123">
        <v>44207</v>
      </c>
      <c r="G15" s="123">
        <v>44561</v>
      </c>
      <c r="H15" s="118">
        <v>44530</v>
      </c>
      <c r="I15" s="118">
        <v>44530</v>
      </c>
      <c r="J15" s="130"/>
    </row>
    <row r="16" spans="1:10" s="13" customFormat="1" ht="29.25" customHeight="1" x14ac:dyDescent="0.15">
      <c r="A16" s="100">
        <v>13</v>
      </c>
      <c r="B16" s="120" t="s">
        <v>166</v>
      </c>
      <c r="C16" s="121" t="s">
        <v>165</v>
      </c>
      <c r="D16" s="112">
        <v>9006000</v>
      </c>
      <c r="E16" s="122">
        <v>44377</v>
      </c>
      <c r="F16" s="123">
        <v>44378</v>
      </c>
      <c r="G16" s="123">
        <v>44561</v>
      </c>
      <c r="H16" s="118">
        <v>44530</v>
      </c>
      <c r="I16" s="118">
        <v>44530</v>
      </c>
      <c r="J16" s="131"/>
    </row>
    <row r="17" spans="1:10" s="13" customFormat="1" ht="29.25" customHeight="1" x14ac:dyDescent="0.15">
      <c r="A17" s="148">
        <v>14</v>
      </c>
      <c r="B17" s="120" t="s">
        <v>357</v>
      </c>
      <c r="C17" s="121" t="s">
        <v>358</v>
      </c>
      <c r="D17" s="112">
        <v>6840000</v>
      </c>
      <c r="E17" s="122">
        <v>44494</v>
      </c>
      <c r="F17" s="123">
        <v>44494</v>
      </c>
      <c r="G17" s="123">
        <v>44508</v>
      </c>
      <c r="H17" s="123">
        <v>44508</v>
      </c>
      <c r="I17" s="123">
        <v>44508</v>
      </c>
      <c r="J17" s="131"/>
    </row>
    <row r="18" spans="1:10" s="13" customFormat="1" ht="29.25" customHeight="1" x14ac:dyDescent="0.15">
      <c r="A18" s="100">
        <v>15</v>
      </c>
      <c r="B18" s="120" t="s">
        <v>231</v>
      </c>
      <c r="C18" s="121" t="s">
        <v>232</v>
      </c>
      <c r="D18" s="112">
        <v>400000</v>
      </c>
      <c r="E18" s="122">
        <v>44494</v>
      </c>
      <c r="F18" s="123">
        <v>44494</v>
      </c>
      <c r="G18" s="123">
        <v>44505</v>
      </c>
      <c r="H18" s="123">
        <v>44505</v>
      </c>
      <c r="I18" s="123">
        <v>44505</v>
      </c>
      <c r="J18" s="131"/>
    </row>
    <row r="19" spans="1:10" s="13" customFormat="1" ht="29.25" customHeight="1" x14ac:dyDescent="0.15">
      <c r="A19" s="148">
        <v>16</v>
      </c>
      <c r="B19" s="120" t="s">
        <v>229</v>
      </c>
      <c r="C19" s="121" t="s">
        <v>230</v>
      </c>
      <c r="D19" s="112">
        <v>980000</v>
      </c>
      <c r="E19" s="122">
        <v>44508</v>
      </c>
      <c r="F19" s="123">
        <v>44509</v>
      </c>
      <c r="G19" s="123">
        <v>44512</v>
      </c>
      <c r="H19" s="123">
        <v>44512</v>
      </c>
      <c r="I19" s="123">
        <v>44512</v>
      </c>
      <c r="J19" s="131"/>
    </row>
    <row r="20" spans="1:10" s="13" customFormat="1" ht="29.25" customHeight="1" x14ac:dyDescent="0.15">
      <c r="A20" s="100">
        <v>17</v>
      </c>
      <c r="B20" s="120" t="s">
        <v>233</v>
      </c>
      <c r="C20" s="121" t="s">
        <v>234</v>
      </c>
      <c r="D20" s="112">
        <v>2100000</v>
      </c>
      <c r="E20" s="122">
        <v>44501</v>
      </c>
      <c r="F20" s="123">
        <v>44501</v>
      </c>
      <c r="G20" s="123">
        <v>44505</v>
      </c>
      <c r="H20" s="123">
        <v>44505</v>
      </c>
      <c r="I20" s="123">
        <v>44505</v>
      </c>
      <c r="J20" s="131"/>
    </row>
    <row r="21" spans="1:10" s="13" customFormat="1" ht="29.25" customHeight="1" x14ac:dyDescent="0.15">
      <c r="A21" s="148">
        <v>18</v>
      </c>
      <c r="B21" s="120" t="s">
        <v>235</v>
      </c>
      <c r="C21" s="121" t="s">
        <v>237</v>
      </c>
      <c r="D21" s="112">
        <v>1940000</v>
      </c>
      <c r="E21" s="122">
        <v>44433</v>
      </c>
      <c r="F21" s="123">
        <v>44434</v>
      </c>
      <c r="G21" s="123">
        <v>44515</v>
      </c>
      <c r="H21" s="123">
        <v>44515</v>
      </c>
      <c r="I21" s="123">
        <v>44515</v>
      </c>
      <c r="J21" s="131"/>
    </row>
    <row r="22" spans="1:10" s="13" customFormat="1" ht="29.25" customHeight="1" x14ac:dyDescent="0.15">
      <c r="A22" s="100">
        <v>19</v>
      </c>
      <c r="B22" s="120" t="s">
        <v>238</v>
      </c>
      <c r="C22" s="121" t="s">
        <v>239</v>
      </c>
      <c r="D22" s="112">
        <v>945600</v>
      </c>
      <c r="E22" s="122">
        <v>44510</v>
      </c>
      <c r="F22" s="123">
        <v>44511</v>
      </c>
      <c r="G22" s="123">
        <v>44512</v>
      </c>
      <c r="H22" s="123">
        <v>44512</v>
      </c>
      <c r="I22" s="123">
        <v>44512</v>
      </c>
      <c r="J22" s="131"/>
    </row>
    <row r="23" spans="1:10" s="13" customFormat="1" ht="29.25" customHeight="1" x14ac:dyDescent="0.15">
      <c r="A23" s="148">
        <v>20</v>
      </c>
      <c r="B23" s="120" t="s">
        <v>240</v>
      </c>
      <c r="C23" s="121" t="s">
        <v>241</v>
      </c>
      <c r="D23" s="112">
        <v>1293000</v>
      </c>
      <c r="E23" s="122">
        <v>44509</v>
      </c>
      <c r="F23" s="123">
        <v>44510</v>
      </c>
      <c r="G23" s="123">
        <v>44512</v>
      </c>
      <c r="H23" s="123">
        <v>44512</v>
      </c>
      <c r="I23" s="123">
        <v>44512</v>
      </c>
      <c r="J23" s="131"/>
    </row>
    <row r="24" spans="1:10" s="13" customFormat="1" ht="29.25" customHeight="1" x14ac:dyDescent="0.15">
      <c r="A24" s="100">
        <v>21</v>
      </c>
      <c r="B24" s="120" t="s">
        <v>242</v>
      </c>
      <c r="C24" s="121" t="s">
        <v>243</v>
      </c>
      <c r="D24" s="112">
        <v>2477640</v>
      </c>
      <c r="E24" s="122">
        <v>44508</v>
      </c>
      <c r="F24" s="123">
        <v>44509</v>
      </c>
      <c r="G24" s="123">
        <v>44512</v>
      </c>
      <c r="H24" s="123">
        <v>44512</v>
      </c>
      <c r="I24" s="123">
        <v>44512</v>
      </c>
      <c r="J24" s="131"/>
    </row>
    <row r="25" spans="1:10" s="13" customFormat="1" ht="29.25" customHeight="1" x14ac:dyDescent="0.15">
      <c r="A25" s="148">
        <v>22</v>
      </c>
      <c r="B25" s="120" t="s">
        <v>244</v>
      </c>
      <c r="C25" s="121" t="s">
        <v>245</v>
      </c>
      <c r="D25" s="112">
        <v>7500000</v>
      </c>
      <c r="E25" s="122">
        <v>44497</v>
      </c>
      <c r="F25" s="123">
        <v>44499</v>
      </c>
      <c r="G25" s="123">
        <v>44506</v>
      </c>
      <c r="H25" s="123">
        <v>44506</v>
      </c>
      <c r="I25" s="123">
        <v>44506</v>
      </c>
      <c r="J25" s="131"/>
    </row>
    <row r="26" spans="1:10" s="13" customFormat="1" ht="29.25" customHeight="1" x14ac:dyDescent="0.15">
      <c r="A26" s="100">
        <v>23</v>
      </c>
      <c r="B26" s="120" t="s">
        <v>246</v>
      </c>
      <c r="C26" s="121" t="s">
        <v>247</v>
      </c>
      <c r="D26" s="112">
        <v>5026450</v>
      </c>
      <c r="E26" s="122">
        <v>44511</v>
      </c>
      <c r="F26" s="123">
        <v>44512</v>
      </c>
      <c r="G26" s="123">
        <v>44522</v>
      </c>
      <c r="H26" s="123">
        <v>44522</v>
      </c>
      <c r="I26" s="123">
        <v>44522</v>
      </c>
      <c r="J26" s="131"/>
    </row>
    <row r="27" spans="1:10" s="13" customFormat="1" ht="29.25" customHeight="1" x14ac:dyDescent="0.15">
      <c r="A27" s="148">
        <v>24</v>
      </c>
      <c r="B27" s="120" t="s">
        <v>248</v>
      </c>
      <c r="C27" s="121" t="s">
        <v>249</v>
      </c>
      <c r="D27" s="112">
        <v>2850000</v>
      </c>
      <c r="E27" s="122">
        <v>44511</v>
      </c>
      <c r="F27" s="123">
        <v>44512</v>
      </c>
      <c r="G27" s="123">
        <v>44526</v>
      </c>
      <c r="H27" s="123">
        <v>44526</v>
      </c>
      <c r="I27" s="123">
        <v>44526</v>
      </c>
      <c r="J27" s="131"/>
    </row>
    <row r="28" spans="1:10" s="13" customFormat="1" ht="29.25" customHeight="1" x14ac:dyDescent="0.15">
      <c r="A28" s="100">
        <v>25</v>
      </c>
      <c r="B28" s="120" t="s">
        <v>250</v>
      </c>
      <c r="C28" s="121" t="s">
        <v>251</v>
      </c>
      <c r="D28" s="112">
        <v>4000000</v>
      </c>
      <c r="E28" s="122">
        <v>44509</v>
      </c>
      <c r="F28" s="123">
        <v>44513</v>
      </c>
      <c r="G28" s="123">
        <v>44513</v>
      </c>
      <c r="H28" s="123">
        <v>44513</v>
      </c>
      <c r="I28" s="123">
        <v>44513</v>
      </c>
      <c r="J28" s="131"/>
    </row>
    <row r="29" spans="1:10" s="13" customFormat="1" ht="29.25" customHeight="1" x14ac:dyDescent="0.15">
      <c r="A29" s="148">
        <v>26</v>
      </c>
      <c r="B29" s="120" t="s">
        <v>252</v>
      </c>
      <c r="C29" s="121" t="s">
        <v>253</v>
      </c>
      <c r="D29" s="112">
        <v>1200000</v>
      </c>
      <c r="E29" s="122">
        <v>44496</v>
      </c>
      <c r="F29" s="123">
        <v>44501</v>
      </c>
      <c r="G29" s="123">
        <v>44529</v>
      </c>
      <c r="H29" s="123">
        <v>44529</v>
      </c>
      <c r="I29" s="123">
        <v>44529</v>
      </c>
      <c r="J29" s="131"/>
    </row>
    <row r="30" spans="1:10" s="13" customFormat="1" ht="29.25" customHeight="1" x14ac:dyDescent="0.15">
      <c r="A30" s="100">
        <v>27</v>
      </c>
      <c r="B30" s="120" t="s">
        <v>254</v>
      </c>
      <c r="C30" s="121" t="s">
        <v>236</v>
      </c>
      <c r="D30" s="112">
        <v>12595000</v>
      </c>
      <c r="E30" s="122">
        <v>44333</v>
      </c>
      <c r="F30" s="123">
        <v>44338</v>
      </c>
      <c r="G30" s="123">
        <v>44513</v>
      </c>
      <c r="H30" s="123">
        <v>44513</v>
      </c>
      <c r="I30" s="123">
        <v>44513</v>
      </c>
      <c r="J30" s="131"/>
    </row>
    <row r="31" spans="1:10" s="13" customFormat="1" ht="29.25" customHeight="1" thickBot="1" x14ac:dyDescent="0.2">
      <c r="A31" s="124">
        <v>28</v>
      </c>
      <c r="B31" s="125" t="s">
        <v>289</v>
      </c>
      <c r="C31" s="126" t="s">
        <v>290</v>
      </c>
      <c r="D31" s="117">
        <v>6743000</v>
      </c>
      <c r="E31" s="127">
        <v>44502</v>
      </c>
      <c r="F31" s="128">
        <v>44505</v>
      </c>
      <c r="G31" s="128">
        <v>44506</v>
      </c>
      <c r="H31" s="128">
        <v>44506</v>
      </c>
      <c r="I31" s="128">
        <v>44506</v>
      </c>
      <c r="J31" s="141"/>
    </row>
  </sheetData>
  <mergeCells count="3">
    <mergeCell ref="B1:J1"/>
    <mergeCell ref="I2:J2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="115" zoomScaleNormal="115" workbookViewId="0">
      <selection activeCell="B1" sqref="B1:J1"/>
    </sheetView>
  </sheetViews>
  <sheetFormatPr defaultRowHeight="13.5" x14ac:dyDescent="0.15"/>
  <cols>
    <col min="1" max="1" width="4" style="14" bestFit="1" customWidth="1"/>
    <col min="2" max="2" width="15.109375" style="16" bestFit="1" customWidth="1"/>
    <col min="3" max="3" width="28.77734375" style="17" customWidth="1"/>
    <col min="4" max="4" width="13.33203125" style="16" customWidth="1"/>
    <col min="5" max="5" width="11.5546875" style="18" bestFit="1" customWidth="1"/>
    <col min="6" max="6" width="9.5546875" style="15" customWidth="1"/>
    <col min="7" max="7" width="11.109375" style="15" bestFit="1" customWidth="1"/>
    <col min="8" max="8" width="10.33203125" style="15" customWidth="1"/>
    <col min="9" max="9" width="12" style="15" customWidth="1"/>
    <col min="10" max="10" width="17.33203125" style="4" customWidth="1"/>
    <col min="11" max="11" width="11.5546875" style="14" bestFit="1" customWidth="1"/>
    <col min="12" max="16384" width="8.88671875" style="14"/>
  </cols>
  <sheetData>
    <row r="1" spans="1:10" ht="25.5" x14ac:dyDescent="0.15">
      <c r="B1" s="161" t="s">
        <v>228</v>
      </c>
      <c r="C1" s="161"/>
      <c r="D1" s="161"/>
      <c r="E1" s="161"/>
      <c r="F1" s="161"/>
      <c r="G1" s="161"/>
      <c r="H1" s="161"/>
      <c r="I1" s="161"/>
      <c r="J1" s="161"/>
    </row>
    <row r="2" spans="1:10" ht="26.25" thickBot="1" x14ac:dyDescent="0.2">
      <c r="B2" s="162" t="s">
        <v>21</v>
      </c>
      <c r="C2" s="162"/>
      <c r="D2" s="40"/>
      <c r="E2" s="45"/>
      <c r="F2" s="45"/>
      <c r="G2" s="45"/>
      <c r="H2" s="45"/>
      <c r="I2" s="45"/>
      <c r="J2" s="46" t="s">
        <v>16</v>
      </c>
    </row>
    <row r="3" spans="1:10" ht="26.25" customHeight="1" x14ac:dyDescent="0.15">
      <c r="A3" s="47" t="s">
        <v>113</v>
      </c>
      <c r="B3" s="48" t="s">
        <v>1</v>
      </c>
      <c r="C3" s="49" t="s">
        <v>2</v>
      </c>
      <c r="D3" s="50" t="s">
        <v>11</v>
      </c>
      <c r="E3" s="51" t="s">
        <v>12</v>
      </c>
      <c r="F3" s="51" t="s">
        <v>17</v>
      </c>
      <c r="G3" s="51" t="s">
        <v>13</v>
      </c>
      <c r="H3" s="51" t="s">
        <v>14</v>
      </c>
      <c r="I3" s="51" t="s">
        <v>15</v>
      </c>
      <c r="J3" s="52" t="s">
        <v>18</v>
      </c>
    </row>
    <row r="4" spans="1:10" ht="22.5" customHeight="1" x14ac:dyDescent="0.15">
      <c r="A4" s="100">
        <v>1</v>
      </c>
      <c r="B4" s="3" t="s">
        <v>19</v>
      </c>
      <c r="C4" s="103" t="s">
        <v>124</v>
      </c>
      <c r="D4" s="104" t="s">
        <v>22</v>
      </c>
      <c r="E4" s="105">
        <v>6600000</v>
      </c>
      <c r="F4" s="106"/>
      <c r="G4" s="106">
        <f>550000*11</f>
        <v>6050000</v>
      </c>
      <c r="H4" s="106"/>
      <c r="I4" s="106">
        <f>G4</f>
        <v>6050000</v>
      </c>
      <c r="J4" s="107" t="s">
        <v>255</v>
      </c>
    </row>
    <row r="5" spans="1:10" ht="22.5" customHeight="1" x14ac:dyDescent="0.15">
      <c r="A5" s="108">
        <v>2</v>
      </c>
      <c r="B5" s="3" t="s">
        <v>19</v>
      </c>
      <c r="C5" s="103" t="s">
        <v>126</v>
      </c>
      <c r="D5" s="109" t="s">
        <v>127</v>
      </c>
      <c r="E5" s="106">
        <v>3240000</v>
      </c>
      <c r="F5" s="106"/>
      <c r="G5" s="106">
        <f>270000*11</f>
        <v>2970000</v>
      </c>
      <c r="H5" s="106"/>
      <c r="I5" s="106">
        <f t="shared" ref="I5:I11" si="0">G5</f>
        <v>2970000</v>
      </c>
      <c r="J5" s="107" t="s">
        <v>256</v>
      </c>
    </row>
    <row r="6" spans="1:10" ht="22.5" customHeight="1" x14ac:dyDescent="0.15">
      <c r="A6" s="108">
        <v>3</v>
      </c>
      <c r="B6" s="3" t="s">
        <v>19</v>
      </c>
      <c r="C6" s="103" t="s">
        <v>128</v>
      </c>
      <c r="D6" s="104" t="s">
        <v>129</v>
      </c>
      <c r="E6" s="105">
        <v>2580000</v>
      </c>
      <c r="F6" s="106"/>
      <c r="G6" s="106">
        <f>215000*11</f>
        <v>2365000</v>
      </c>
      <c r="H6" s="106"/>
      <c r="I6" s="106">
        <f t="shared" si="0"/>
        <v>2365000</v>
      </c>
      <c r="J6" s="107" t="s">
        <v>255</v>
      </c>
    </row>
    <row r="7" spans="1:10" ht="22.5" customHeight="1" x14ac:dyDescent="0.15">
      <c r="A7" s="108">
        <v>4</v>
      </c>
      <c r="B7" s="3" t="s">
        <v>19</v>
      </c>
      <c r="C7" s="110" t="s">
        <v>130</v>
      </c>
      <c r="D7" s="109" t="s">
        <v>131</v>
      </c>
      <c r="E7" s="106">
        <v>2112000</v>
      </c>
      <c r="F7" s="106"/>
      <c r="G7" s="106">
        <f>176000*11</f>
        <v>1936000</v>
      </c>
      <c r="H7" s="106"/>
      <c r="I7" s="106">
        <f t="shared" si="0"/>
        <v>1936000</v>
      </c>
      <c r="J7" s="107" t="s">
        <v>257</v>
      </c>
    </row>
    <row r="8" spans="1:10" ht="22.5" customHeight="1" x14ac:dyDescent="0.15">
      <c r="A8" s="108">
        <v>5</v>
      </c>
      <c r="B8" s="3" t="s">
        <v>19</v>
      </c>
      <c r="C8" s="103" t="s">
        <v>142</v>
      </c>
      <c r="D8" s="104" t="s">
        <v>144</v>
      </c>
      <c r="E8" s="105">
        <v>765600</v>
      </c>
      <c r="F8" s="106"/>
      <c r="G8" s="106">
        <f>63800*11</f>
        <v>701800</v>
      </c>
      <c r="H8" s="106"/>
      <c r="I8" s="106">
        <f t="shared" si="0"/>
        <v>701800</v>
      </c>
      <c r="J8" s="107" t="s">
        <v>256</v>
      </c>
    </row>
    <row r="9" spans="1:10" ht="22.5" customHeight="1" x14ac:dyDescent="0.15">
      <c r="A9" s="108">
        <v>6</v>
      </c>
      <c r="B9" s="3" t="s">
        <v>19</v>
      </c>
      <c r="C9" s="111" t="s">
        <v>143</v>
      </c>
      <c r="D9" s="104" t="s">
        <v>138</v>
      </c>
      <c r="E9" s="105">
        <v>11376410</v>
      </c>
      <c r="F9" s="106"/>
      <c r="G9" s="106">
        <f>949290+947920*10</f>
        <v>10428490</v>
      </c>
      <c r="H9" s="106"/>
      <c r="I9" s="106">
        <f t="shared" si="0"/>
        <v>10428490</v>
      </c>
      <c r="J9" s="107" t="s">
        <v>257</v>
      </c>
    </row>
    <row r="10" spans="1:10" ht="22.5" customHeight="1" x14ac:dyDescent="0.15">
      <c r="A10" s="108">
        <v>7</v>
      </c>
      <c r="B10" s="3" t="s">
        <v>19</v>
      </c>
      <c r="C10" s="103" t="s">
        <v>145</v>
      </c>
      <c r="D10" s="109" t="s">
        <v>140</v>
      </c>
      <c r="E10" s="106">
        <v>2520000</v>
      </c>
      <c r="F10" s="106"/>
      <c r="G10" s="106">
        <f>210000*11</f>
        <v>2310000</v>
      </c>
      <c r="H10" s="106"/>
      <c r="I10" s="106">
        <f t="shared" si="0"/>
        <v>2310000</v>
      </c>
      <c r="J10" s="107" t="s">
        <v>257</v>
      </c>
    </row>
    <row r="11" spans="1:10" ht="22.5" customHeight="1" x14ac:dyDescent="0.15">
      <c r="A11" s="108">
        <v>8</v>
      </c>
      <c r="B11" s="3" t="s">
        <v>146</v>
      </c>
      <c r="C11" s="103" t="s">
        <v>147</v>
      </c>
      <c r="D11" s="109" t="s">
        <v>148</v>
      </c>
      <c r="E11" s="106">
        <v>1200000</v>
      </c>
      <c r="F11" s="106"/>
      <c r="G11" s="106">
        <f>100000*11</f>
        <v>1100000</v>
      </c>
      <c r="H11" s="106"/>
      <c r="I11" s="106">
        <f t="shared" si="0"/>
        <v>1100000</v>
      </c>
      <c r="J11" s="107" t="s">
        <v>255</v>
      </c>
    </row>
    <row r="12" spans="1:10" ht="22.5" customHeight="1" x14ac:dyDescent="0.15">
      <c r="A12" s="108">
        <v>9</v>
      </c>
      <c r="B12" s="3" t="s">
        <v>156</v>
      </c>
      <c r="C12" s="103" t="s">
        <v>150</v>
      </c>
      <c r="D12" s="109" t="s">
        <v>152</v>
      </c>
      <c r="E12" s="106">
        <v>833987000</v>
      </c>
      <c r="F12" s="106"/>
      <c r="G12" s="106">
        <f>39189210+40281420+38702910+38702910+50428450+53613620+51380670+50815020+50425200+51492240+51431790</f>
        <v>516463440</v>
      </c>
      <c r="H12" s="106"/>
      <c r="I12" s="106">
        <f t="shared" ref="I12:I16" si="1">G12</f>
        <v>516463440</v>
      </c>
      <c r="J12" s="107" t="s">
        <v>257</v>
      </c>
    </row>
    <row r="13" spans="1:10" s="134" customFormat="1" ht="22.5" customHeight="1" x14ac:dyDescent="0.15">
      <c r="A13" s="108">
        <v>10</v>
      </c>
      <c r="B13" s="3" t="s">
        <v>156</v>
      </c>
      <c r="C13" s="103" t="s">
        <v>153</v>
      </c>
      <c r="D13" s="109" t="s">
        <v>154</v>
      </c>
      <c r="E13" s="106">
        <v>40500000</v>
      </c>
      <c r="F13" s="106"/>
      <c r="G13" s="106">
        <f>2178000+2997000+3487500+2916000+2448000+3051000+2362500+2898000+2862000+3078000+3564000</f>
        <v>31842000</v>
      </c>
      <c r="H13" s="106"/>
      <c r="I13" s="106">
        <f t="shared" si="1"/>
        <v>31842000</v>
      </c>
      <c r="J13" s="107" t="s">
        <v>258</v>
      </c>
    </row>
    <row r="14" spans="1:10" s="134" customFormat="1" ht="22.5" customHeight="1" x14ac:dyDescent="0.15">
      <c r="A14" s="108">
        <v>11</v>
      </c>
      <c r="B14" s="135" t="s">
        <v>179</v>
      </c>
      <c r="C14" s="136" t="s">
        <v>180</v>
      </c>
      <c r="D14" s="121" t="s">
        <v>181</v>
      </c>
      <c r="E14" s="112">
        <v>87015720</v>
      </c>
      <c r="F14" s="112"/>
      <c r="G14" s="112">
        <f>39400640+4925080+4925080+4925080</f>
        <v>54175880</v>
      </c>
      <c r="H14" s="112"/>
      <c r="I14" s="106">
        <f>G14</f>
        <v>54175880</v>
      </c>
      <c r="J14" s="107" t="s">
        <v>259</v>
      </c>
    </row>
    <row r="15" spans="1:10" s="134" customFormat="1" ht="33.75" x14ac:dyDescent="0.15">
      <c r="A15" s="108">
        <v>12</v>
      </c>
      <c r="B15" s="135" t="s">
        <v>134</v>
      </c>
      <c r="C15" s="136" t="s">
        <v>135</v>
      </c>
      <c r="D15" s="137" t="s">
        <v>136</v>
      </c>
      <c r="E15" s="138">
        <v>20700000</v>
      </c>
      <c r="F15" s="112"/>
      <c r="G15" s="112">
        <f>1350000+1620000+1980000+1710000+1530000+1935000+1980000+1890000+1710000+1710000+1890000</f>
        <v>19305000</v>
      </c>
      <c r="H15" s="112"/>
      <c r="I15" s="106">
        <f t="shared" si="1"/>
        <v>19305000</v>
      </c>
      <c r="J15" s="107" t="s">
        <v>255</v>
      </c>
    </row>
    <row r="16" spans="1:10" s="134" customFormat="1" ht="22.5" x14ac:dyDescent="0.15">
      <c r="A16" s="139">
        <v>13</v>
      </c>
      <c r="B16" s="135" t="s">
        <v>168</v>
      </c>
      <c r="C16" s="120" t="s">
        <v>167</v>
      </c>
      <c r="D16" s="137" t="s">
        <v>169</v>
      </c>
      <c r="E16" s="138">
        <v>9006000</v>
      </c>
      <c r="F16" s="112"/>
      <c r="G16" s="138">
        <f>1501000+1501000+1501000+1501000+1501000</f>
        <v>7505000</v>
      </c>
      <c r="H16" s="138"/>
      <c r="I16" s="138">
        <f t="shared" si="1"/>
        <v>7505000</v>
      </c>
      <c r="J16" s="140" t="s">
        <v>260</v>
      </c>
    </row>
    <row r="17" spans="1:10" s="134" customFormat="1" ht="22.5" customHeight="1" x14ac:dyDescent="0.15">
      <c r="A17" s="139">
        <v>14</v>
      </c>
      <c r="B17" s="3" t="s">
        <v>34</v>
      </c>
      <c r="C17" s="120" t="s">
        <v>357</v>
      </c>
      <c r="D17" s="137" t="s">
        <v>359</v>
      </c>
      <c r="E17" s="138">
        <v>6840000</v>
      </c>
      <c r="F17" s="112"/>
      <c r="G17" s="138">
        <v>6840000</v>
      </c>
      <c r="H17" s="138"/>
      <c r="I17" s="138">
        <v>6840000</v>
      </c>
      <c r="J17" s="140" t="s">
        <v>262</v>
      </c>
    </row>
    <row r="18" spans="1:10" s="134" customFormat="1" ht="22.5" customHeight="1" x14ac:dyDescent="0.15">
      <c r="A18" s="139">
        <v>15</v>
      </c>
      <c r="B18" s="3" t="s">
        <v>182</v>
      </c>
      <c r="C18" s="120" t="s">
        <v>231</v>
      </c>
      <c r="D18" s="137" t="s">
        <v>261</v>
      </c>
      <c r="E18" s="138">
        <v>400000</v>
      </c>
      <c r="F18" s="112"/>
      <c r="G18" s="138">
        <v>400000</v>
      </c>
      <c r="H18" s="138"/>
      <c r="I18" s="106">
        <v>400000</v>
      </c>
      <c r="J18" s="140" t="s">
        <v>262</v>
      </c>
    </row>
    <row r="19" spans="1:10" s="134" customFormat="1" ht="26.25" customHeight="1" x14ac:dyDescent="0.15">
      <c r="A19" s="139">
        <v>16</v>
      </c>
      <c r="B19" s="135" t="s">
        <v>21</v>
      </c>
      <c r="C19" s="120" t="s">
        <v>263</v>
      </c>
      <c r="D19" s="137" t="s">
        <v>264</v>
      </c>
      <c r="E19" s="138">
        <v>980000</v>
      </c>
      <c r="F19" s="112"/>
      <c r="G19" s="138">
        <v>980000</v>
      </c>
      <c r="H19" s="138"/>
      <c r="I19" s="112">
        <v>980000</v>
      </c>
      <c r="J19" s="140" t="s">
        <v>262</v>
      </c>
    </row>
    <row r="20" spans="1:10" s="134" customFormat="1" ht="26.25" customHeight="1" x14ac:dyDescent="0.15">
      <c r="A20" s="139">
        <v>17</v>
      </c>
      <c r="B20" s="135" t="s">
        <v>21</v>
      </c>
      <c r="C20" s="120" t="s">
        <v>265</v>
      </c>
      <c r="D20" s="137" t="s">
        <v>266</v>
      </c>
      <c r="E20" s="138">
        <v>2100000</v>
      </c>
      <c r="F20" s="112"/>
      <c r="G20" s="138">
        <v>2100000</v>
      </c>
      <c r="H20" s="138"/>
      <c r="I20" s="112">
        <v>2100000</v>
      </c>
      <c r="J20" s="140" t="s">
        <v>262</v>
      </c>
    </row>
    <row r="21" spans="1:10" s="134" customFormat="1" ht="26.25" customHeight="1" x14ac:dyDescent="0.15">
      <c r="A21" s="139">
        <v>18</v>
      </c>
      <c r="B21" s="135" t="s">
        <v>21</v>
      </c>
      <c r="C21" s="120" t="s">
        <v>267</v>
      </c>
      <c r="D21" s="137" t="s">
        <v>268</v>
      </c>
      <c r="E21" s="138">
        <v>1940000</v>
      </c>
      <c r="F21" s="112"/>
      <c r="G21" s="138">
        <v>1940000</v>
      </c>
      <c r="H21" s="138"/>
      <c r="I21" s="112">
        <v>1940000</v>
      </c>
      <c r="J21" s="140" t="s">
        <v>269</v>
      </c>
    </row>
    <row r="22" spans="1:10" s="134" customFormat="1" ht="26.25" customHeight="1" x14ac:dyDescent="0.15">
      <c r="A22" s="139">
        <v>19</v>
      </c>
      <c r="B22" s="135" t="s">
        <v>21</v>
      </c>
      <c r="C22" s="120" t="s">
        <v>270</v>
      </c>
      <c r="D22" s="137" t="s">
        <v>271</v>
      </c>
      <c r="E22" s="138">
        <v>945600</v>
      </c>
      <c r="F22" s="112"/>
      <c r="G22" s="138">
        <v>945600</v>
      </c>
      <c r="H22" s="138"/>
      <c r="I22" s="112">
        <f>G22</f>
        <v>945600</v>
      </c>
      <c r="J22" s="140"/>
    </row>
    <row r="23" spans="1:10" s="134" customFormat="1" ht="26.25" customHeight="1" x14ac:dyDescent="0.15">
      <c r="A23" s="139">
        <v>20</v>
      </c>
      <c r="B23" s="135" t="s">
        <v>21</v>
      </c>
      <c r="C23" s="120" t="s">
        <v>272</v>
      </c>
      <c r="D23" s="137" t="s">
        <v>273</v>
      </c>
      <c r="E23" s="138">
        <v>1293000</v>
      </c>
      <c r="F23" s="112"/>
      <c r="G23" s="138">
        <v>1293000</v>
      </c>
      <c r="H23" s="138"/>
      <c r="I23" s="112">
        <f t="shared" ref="I23:I31" si="2">G23</f>
        <v>1293000</v>
      </c>
      <c r="J23" s="140"/>
    </row>
    <row r="24" spans="1:10" s="134" customFormat="1" ht="26.25" customHeight="1" x14ac:dyDescent="0.15">
      <c r="A24" s="139">
        <v>21</v>
      </c>
      <c r="B24" s="135" t="s">
        <v>21</v>
      </c>
      <c r="C24" s="120" t="s">
        <v>274</v>
      </c>
      <c r="D24" s="137" t="s">
        <v>243</v>
      </c>
      <c r="E24" s="138">
        <v>2477640</v>
      </c>
      <c r="F24" s="112"/>
      <c r="G24" s="138">
        <v>2477640</v>
      </c>
      <c r="H24" s="138"/>
      <c r="I24" s="112">
        <f t="shared" si="2"/>
        <v>2477640</v>
      </c>
      <c r="J24" s="140"/>
    </row>
    <row r="25" spans="1:10" s="134" customFormat="1" ht="26.25" customHeight="1" x14ac:dyDescent="0.15">
      <c r="A25" s="139">
        <v>22</v>
      </c>
      <c r="B25" s="135" t="s">
        <v>21</v>
      </c>
      <c r="C25" s="120" t="s">
        <v>275</v>
      </c>
      <c r="D25" s="137" t="s">
        <v>276</v>
      </c>
      <c r="E25" s="138">
        <v>7500000</v>
      </c>
      <c r="F25" s="112"/>
      <c r="G25" s="138">
        <v>7500000</v>
      </c>
      <c r="H25" s="138"/>
      <c r="I25" s="112">
        <f t="shared" si="2"/>
        <v>7500000</v>
      </c>
      <c r="J25" s="140"/>
    </row>
    <row r="26" spans="1:10" s="134" customFormat="1" ht="26.25" customHeight="1" x14ac:dyDescent="0.15">
      <c r="A26" s="139">
        <v>23</v>
      </c>
      <c r="B26" s="135" t="s">
        <v>21</v>
      </c>
      <c r="C26" s="120" t="s">
        <v>277</v>
      </c>
      <c r="D26" s="137" t="s">
        <v>278</v>
      </c>
      <c r="E26" s="138">
        <v>5026450</v>
      </c>
      <c r="F26" s="112"/>
      <c r="G26" s="138">
        <v>5026450</v>
      </c>
      <c r="H26" s="138"/>
      <c r="I26" s="112">
        <f t="shared" si="2"/>
        <v>5026450</v>
      </c>
      <c r="J26" s="140"/>
    </row>
    <row r="27" spans="1:10" s="134" customFormat="1" ht="26.25" customHeight="1" x14ac:dyDescent="0.15">
      <c r="A27" s="139">
        <v>24</v>
      </c>
      <c r="B27" s="135" t="s">
        <v>21</v>
      </c>
      <c r="C27" s="120" t="s">
        <v>279</v>
      </c>
      <c r="D27" s="137" t="s">
        <v>280</v>
      </c>
      <c r="E27" s="138">
        <v>2850000</v>
      </c>
      <c r="F27" s="112"/>
      <c r="G27" s="138">
        <v>2850000</v>
      </c>
      <c r="H27" s="138"/>
      <c r="I27" s="112">
        <f t="shared" si="2"/>
        <v>2850000</v>
      </c>
      <c r="J27" s="140"/>
    </row>
    <row r="28" spans="1:10" s="134" customFormat="1" ht="26.25" customHeight="1" x14ac:dyDescent="0.15">
      <c r="A28" s="139">
        <v>25</v>
      </c>
      <c r="B28" s="135" t="s">
        <v>21</v>
      </c>
      <c r="C28" s="120" t="s">
        <v>281</v>
      </c>
      <c r="D28" s="137" t="s">
        <v>282</v>
      </c>
      <c r="E28" s="138">
        <v>4000000</v>
      </c>
      <c r="F28" s="112"/>
      <c r="G28" s="138">
        <v>4000000</v>
      </c>
      <c r="H28" s="138"/>
      <c r="I28" s="112">
        <f t="shared" si="2"/>
        <v>4000000</v>
      </c>
      <c r="J28" s="140"/>
    </row>
    <row r="29" spans="1:10" s="134" customFormat="1" ht="26.25" customHeight="1" x14ac:dyDescent="0.15">
      <c r="A29" s="139">
        <v>26</v>
      </c>
      <c r="B29" s="135" t="s">
        <v>21</v>
      </c>
      <c r="C29" s="120" t="s">
        <v>252</v>
      </c>
      <c r="D29" s="137" t="s">
        <v>283</v>
      </c>
      <c r="E29" s="138">
        <v>1200000</v>
      </c>
      <c r="F29" s="112"/>
      <c r="G29" s="138">
        <v>1200000</v>
      </c>
      <c r="H29" s="138"/>
      <c r="I29" s="112">
        <f t="shared" si="2"/>
        <v>1200000</v>
      </c>
      <c r="J29" s="140"/>
    </row>
    <row r="30" spans="1:10" s="134" customFormat="1" ht="26.25" customHeight="1" x14ac:dyDescent="0.15">
      <c r="A30" s="139">
        <v>27</v>
      </c>
      <c r="B30" s="135" t="s">
        <v>21</v>
      </c>
      <c r="C30" s="120" t="s">
        <v>254</v>
      </c>
      <c r="D30" s="137" t="s">
        <v>236</v>
      </c>
      <c r="E30" s="138">
        <v>12595000</v>
      </c>
      <c r="F30" s="112"/>
      <c r="G30" s="138">
        <v>12595000</v>
      </c>
      <c r="H30" s="138"/>
      <c r="I30" s="112">
        <v>12595000</v>
      </c>
      <c r="J30" s="140" t="s">
        <v>178</v>
      </c>
    </row>
    <row r="31" spans="1:10" s="134" customFormat="1" ht="26.25" customHeight="1" thickBot="1" x14ac:dyDescent="0.2">
      <c r="A31" s="113">
        <v>28</v>
      </c>
      <c r="B31" s="114" t="s">
        <v>21</v>
      </c>
      <c r="C31" s="125" t="s">
        <v>291</v>
      </c>
      <c r="D31" s="115" t="s">
        <v>292</v>
      </c>
      <c r="E31" s="116">
        <v>6743000</v>
      </c>
      <c r="F31" s="117"/>
      <c r="G31" s="116">
        <v>6743000</v>
      </c>
      <c r="H31" s="116"/>
      <c r="I31" s="117">
        <f t="shared" si="2"/>
        <v>6743000</v>
      </c>
      <c r="J31" s="149"/>
    </row>
  </sheetData>
  <mergeCells count="2">
    <mergeCell ref="B1:J1"/>
    <mergeCell ref="B2:C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"/>
  <sheetViews>
    <sheetView zoomScale="85" zoomScaleNormal="85" workbookViewId="0">
      <selection sqref="A1:E1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21.77734375" style="1" customWidth="1"/>
    <col min="4" max="4" width="18" style="1" customWidth="1"/>
    <col min="5" max="5" width="35" style="1" customWidth="1"/>
    <col min="6" max="16384" width="8.88671875" style="13"/>
  </cols>
  <sheetData>
    <row r="1" spans="1:5" ht="35.1" customHeight="1" x14ac:dyDescent="0.15">
      <c r="A1" s="156" t="s">
        <v>284</v>
      </c>
      <c r="B1" s="156"/>
      <c r="C1" s="156"/>
      <c r="D1" s="156"/>
      <c r="E1" s="156"/>
    </row>
    <row r="2" spans="1:5" ht="26.25" thickBot="1" x14ac:dyDescent="0.2">
      <c r="A2" s="2" t="s">
        <v>34</v>
      </c>
      <c r="B2" s="2"/>
      <c r="C2" s="22"/>
      <c r="D2" s="22"/>
      <c r="E2" s="19" t="s">
        <v>33</v>
      </c>
    </row>
    <row r="3" spans="1:5" ht="21" customHeight="1" thickTop="1" x14ac:dyDescent="0.15">
      <c r="A3" s="166" t="s">
        <v>32</v>
      </c>
      <c r="B3" s="37" t="s">
        <v>31</v>
      </c>
      <c r="C3" s="163" t="s">
        <v>285</v>
      </c>
      <c r="D3" s="164"/>
      <c r="E3" s="165"/>
    </row>
    <row r="4" spans="1:5" ht="21" customHeight="1" x14ac:dyDescent="0.15">
      <c r="A4" s="167"/>
      <c r="B4" s="35" t="s">
        <v>30</v>
      </c>
      <c r="C4" s="87">
        <v>2200000</v>
      </c>
      <c r="D4" s="35" t="s">
        <v>114</v>
      </c>
      <c r="E4" s="23">
        <v>2100000</v>
      </c>
    </row>
    <row r="5" spans="1:5" ht="21" customHeight="1" x14ac:dyDescent="0.15">
      <c r="A5" s="167"/>
      <c r="B5" s="35" t="s">
        <v>29</v>
      </c>
      <c r="C5" s="129">
        <f>E4/C4</f>
        <v>0.95454545454545459</v>
      </c>
      <c r="D5" s="35" t="s">
        <v>28</v>
      </c>
      <c r="E5" s="23">
        <v>2100000</v>
      </c>
    </row>
    <row r="6" spans="1:5" ht="21" customHeight="1" x14ac:dyDescent="0.15">
      <c r="A6" s="167"/>
      <c r="B6" s="35" t="s">
        <v>27</v>
      </c>
      <c r="C6" s="28" t="s">
        <v>184</v>
      </c>
      <c r="D6" s="35" t="s">
        <v>115</v>
      </c>
      <c r="E6" s="38" t="s">
        <v>286</v>
      </c>
    </row>
    <row r="7" spans="1:5" ht="21" customHeight="1" x14ac:dyDescent="0.15">
      <c r="A7" s="167"/>
      <c r="B7" s="35" t="s">
        <v>26</v>
      </c>
      <c r="C7" s="21" t="s">
        <v>160</v>
      </c>
      <c r="D7" s="35" t="s">
        <v>116</v>
      </c>
      <c r="E7" s="38" t="s">
        <v>287</v>
      </c>
    </row>
    <row r="8" spans="1:5" ht="21" customHeight="1" x14ac:dyDescent="0.15">
      <c r="A8" s="167"/>
      <c r="B8" s="35" t="s">
        <v>25</v>
      </c>
      <c r="C8" s="21" t="s">
        <v>161</v>
      </c>
      <c r="D8" s="35" t="s">
        <v>24</v>
      </c>
      <c r="E8" s="24" t="s">
        <v>288</v>
      </c>
    </row>
    <row r="9" spans="1:5" ht="21" customHeight="1" thickBot="1" x14ac:dyDescent="0.2">
      <c r="A9" s="168"/>
      <c r="B9" s="36" t="s">
        <v>23</v>
      </c>
      <c r="C9" s="20" t="s">
        <v>162</v>
      </c>
      <c r="D9" s="36" t="s">
        <v>158</v>
      </c>
      <c r="E9" s="33" t="s">
        <v>334</v>
      </c>
    </row>
    <row r="10" spans="1:5" ht="21" customHeight="1" thickTop="1" x14ac:dyDescent="0.15">
      <c r="A10" s="166" t="s">
        <v>32</v>
      </c>
      <c r="B10" s="37" t="s">
        <v>31</v>
      </c>
      <c r="C10" s="163" t="s">
        <v>293</v>
      </c>
      <c r="D10" s="164"/>
      <c r="E10" s="165"/>
    </row>
    <row r="11" spans="1:5" ht="21" customHeight="1" x14ac:dyDescent="0.15">
      <c r="A11" s="167"/>
      <c r="B11" s="35" t="s">
        <v>30</v>
      </c>
      <c r="C11" s="87">
        <v>7040000</v>
      </c>
      <c r="D11" s="35" t="s">
        <v>114</v>
      </c>
      <c r="E11" s="23">
        <v>6743000</v>
      </c>
    </row>
    <row r="12" spans="1:5" ht="21" customHeight="1" x14ac:dyDescent="0.15">
      <c r="A12" s="167"/>
      <c r="B12" s="35" t="s">
        <v>29</v>
      </c>
      <c r="C12" s="129">
        <f>E11/C11</f>
        <v>0.95781249999999996</v>
      </c>
      <c r="D12" s="35" t="s">
        <v>28</v>
      </c>
      <c r="E12" s="23">
        <v>6743000</v>
      </c>
    </row>
    <row r="13" spans="1:5" ht="21" customHeight="1" x14ac:dyDescent="0.15">
      <c r="A13" s="167"/>
      <c r="B13" s="35" t="s">
        <v>27</v>
      </c>
      <c r="C13" s="28" t="s">
        <v>296</v>
      </c>
      <c r="D13" s="35" t="s">
        <v>115</v>
      </c>
      <c r="E13" s="38" t="s">
        <v>295</v>
      </c>
    </row>
    <row r="14" spans="1:5" ht="21" customHeight="1" x14ac:dyDescent="0.15">
      <c r="A14" s="167"/>
      <c r="B14" s="35" t="s">
        <v>26</v>
      </c>
      <c r="C14" s="21" t="s">
        <v>160</v>
      </c>
      <c r="D14" s="35" t="s">
        <v>116</v>
      </c>
      <c r="E14" s="38" t="s">
        <v>294</v>
      </c>
    </row>
    <row r="15" spans="1:5" ht="21" customHeight="1" x14ac:dyDescent="0.15">
      <c r="A15" s="167"/>
      <c r="B15" s="35" t="s">
        <v>25</v>
      </c>
      <c r="C15" s="21" t="s">
        <v>161</v>
      </c>
      <c r="D15" s="35" t="s">
        <v>24</v>
      </c>
      <c r="E15" s="24" t="s">
        <v>297</v>
      </c>
    </row>
    <row r="16" spans="1:5" ht="21" customHeight="1" thickBot="1" x14ac:dyDescent="0.2">
      <c r="A16" s="168"/>
      <c r="B16" s="36" t="s">
        <v>23</v>
      </c>
      <c r="C16" s="20" t="s">
        <v>162</v>
      </c>
      <c r="D16" s="36" t="s">
        <v>158</v>
      </c>
      <c r="E16" s="33" t="s">
        <v>298</v>
      </c>
    </row>
    <row r="17" spans="1:5" ht="21" customHeight="1" thickTop="1" x14ac:dyDescent="0.15">
      <c r="A17" s="166" t="s">
        <v>32</v>
      </c>
      <c r="B17" s="37" t="s">
        <v>31</v>
      </c>
      <c r="C17" s="163" t="s">
        <v>299</v>
      </c>
      <c r="D17" s="164"/>
      <c r="E17" s="165"/>
    </row>
    <row r="18" spans="1:5" ht="21" customHeight="1" x14ac:dyDescent="0.15">
      <c r="A18" s="167"/>
      <c r="B18" s="35" t="s">
        <v>30</v>
      </c>
      <c r="C18" s="87">
        <v>1029000</v>
      </c>
      <c r="D18" s="35" t="s">
        <v>114</v>
      </c>
      <c r="E18" s="23">
        <v>980000</v>
      </c>
    </row>
    <row r="19" spans="1:5" ht="21" customHeight="1" x14ac:dyDescent="0.15">
      <c r="A19" s="167"/>
      <c r="B19" s="35" t="s">
        <v>29</v>
      </c>
      <c r="C19" s="129">
        <f>E18/C18</f>
        <v>0.95238095238095233</v>
      </c>
      <c r="D19" s="35" t="s">
        <v>28</v>
      </c>
      <c r="E19" s="23">
        <v>980000</v>
      </c>
    </row>
    <row r="20" spans="1:5" ht="21" customHeight="1" x14ac:dyDescent="0.15">
      <c r="A20" s="167"/>
      <c r="B20" s="35" t="s">
        <v>27</v>
      </c>
      <c r="C20" s="28" t="s">
        <v>302</v>
      </c>
      <c r="D20" s="35" t="s">
        <v>115</v>
      </c>
      <c r="E20" s="38" t="s">
        <v>300</v>
      </c>
    </row>
    <row r="21" spans="1:5" ht="21" customHeight="1" x14ac:dyDescent="0.15">
      <c r="A21" s="167"/>
      <c r="B21" s="35" t="s">
        <v>26</v>
      </c>
      <c r="C21" s="21" t="s">
        <v>160</v>
      </c>
      <c r="D21" s="35" t="s">
        <v>116</v>
      </c>
      <c r="E21" s="38" t="s">
        <v>301</v>
      </c>
    </row>
    <row r="22" spans="1:5" ht="21" customHeight="1" x14ac:dyDescent="0.15">
      <c r="A22" s="167"/>
      <c r="B22" s="35" t="s">
        <v>25</v>
      </c>
      <c r="C22" s="21" t="s">
        <v>161</v>
      </c>
      <c r="D22" s="35" t="s">
        <v>24</v>
      </c>
      <c r="E22" s="24" t="s">
        <v>264</v>
      </c>
    </row>
    <row r="23" spans="1:5" ht="21" customHeight="1" thickBot="1" x14ac:dyDescent="0.2">
      <c r="A23" s="168"/>
      <c r="B23" s="36" t="s">
        <v>23</v>
      </c>
      <c r="C23" s="20" t="s">
        <v>162</v>
      </c>
      <c r="D23" s="36" t="s">
        <v>158</v>
      </c>
      <c r="E23" s="33" t="s">
        <v>307</v>
      </c>
    </row>
    <row r="24" spans="1:5" ht="21" customHeight="1" thickTop="1" x14ac:dyDescent="0.15">
      <c r="A24" s="166" t="s">
        <v>32</v>
      </c>
      <c r="B24" s="37" t="s">
        <v>31</v>
      </c>
      <c r="C24" s="163" t="s">
        <v>303</v>
      </c>
      <c r="D24" s="164"/>
      <c r="E24" s="165"/>
    </row>
    <row r="25" spans="1:5" ht="21" customHeight="1" x14ac:dyDescent="0.15">
      <c r="A25" s="167"/>
      <c r="B25" s="35" t="s">
        <v>30</v>
      </c>
      <c r="C25" s="87">
        <v>9800000</v>
      </c>
      <c r="D25" s="35" t="s">
        <v>114</v>
      </c>
      <c r="E25" s="23">
        <v>9310000</v>
      </c>
    </row>
    <row r="26" spans="1:5" ht="21" customHeight="1" x14ac:dyDescent="0.15">
      <c r="A26" s="167"/>
      <c r="B26" s="35" t="s">
        <v>29</v>
      </c>
      <c r="C26" s="129">
        <f>E25/C25</f>
        <v>0.95</v>
      </c>
      <c r="D26" s="35" t="s">
        <v>28</v>
      </c>
      <c r="E26" s="23">
        <v>9310000</v>
      </c>
    </row>
    <row r="27" spans="1:5" ht="21" customHeight="1" x14ac:dyDescent="0.15">
      <c r="A27" s="167"/>
      <c r="B27" s="35" t="s">
        <v>27</v>
      </c>
      <c r="C27" s="28" t="s">
        <v>306</v>
      </c>
      <c r="D27" s="35" t="s">
        <v>115</v>
      </c>
      <c r="E27" s="38" t="s">
        <v>300</v>
      </c>
    </row>
    <row r="28" spans="1:5" ht="21" customHeight="1" x14ac:dyDescent="0.15">
      <c r="A28" s="167"/>
      <c r="B28" s="35" t="s">
        <v>26</v>
      </c>
      <c r="C28" s="21" t="s">
        <v>160</v>
      </c>
      <c r="D28" s="35" t="s">
        <v>116</v>
      </c>
      <c r="E28" s="38" t="s">
        <v>304</v>
      </c>
    </row>
    <row r="29" spans="1:5" ht="21" customHeight="1" x14ac:dyDescent="0.15">
      <c r="A29" s="167"/>
      <c r="B29" s="35" t="s">
        <v>25</v>
      </c>
      <c r="C29" s="21" t="s">
        <v>161</v>
      </c>
      <c r="D29" s="35" t="s">
        <v>24</v>
      </c>
      <c r="E29" s="24" t="s">
        <v>305</v>
      </c>
    </row>
    <row r="30" spans="1:5" ht="21" customHeight="1" thickBot="1" x14ac:dyDescent="0.2">
      <c r="A30" s="168"/>
      <c r="B30" s="36" t="s">
        <v>23</v>
      </c>
      <c r="C30" s="20" t="s">
        <v>162</v>
      </c>
      <c r="D30" s="150" t="s">
        <v>158</v>
      </c>
      <c r="E30" s="33" t="s">
        <v>314</v>
      </c>
    </row>
    <row r="31" spans="1:5" ht="21" customHeight="1" thickTop="1" x14ac:dyDescent="0.15">
      <c r="A31" s="166" t="s">
        <v>32</v>
      </c>
      <c r="B31" s="37" t="s">
        <v>31</v>
      </c>
      <c r="C31" s="163" t="s">
        <v>308</v>
      </c>
      <c r="D31" s="164"/>
      <c r="E31" s="165"/>
    </row>
    <row r="32" spans="1:5" ht="21" customHeight="1" x14ac:dyDescent="0.15">
      <c r="A32" s="167"/>
      <c r="B32" s="35" t="s">
        <v>30</v>
      </c>
      <c r="C32" s="87">
        <v>4200000</v>
      </c>
      <c r="D32" s="35" t="s">
        <v>114</v>
      </c>
      <c r="E32" s="23">
        <v>4000000</v>
      </c>
    </row>
    <row r="33" spans="1:5" ht="21" customHeight="1" x14ac:dyDescent="0.15">
      <c r="A33" s="167"/>
      <c r="B33" s="35" t="s">
        <v>29</v>
      </c>
      <c r="C33" s="129">
        <f>E32/C32</f>
        <v>0.95238095238095233</v>
      </c>
      <c r="D33" s="35" t="s">
        <v>28</v>
      </c>
      <c r="E33" s="23">
        <v>4000000</v>
      </c>
    </row>
    <row r="34" spans="1:5" ht="21" customHeight="1" x14ac:dyDescent="0.15">
      <c r="A34" s="167"/>
      <c r="B34" s="35" t="s">
        <v>27</v>
      </c>
      <c r="C34" s="28" t="s">
        <v>311</v>
      </c>
      <c r="D34" s="35" t="s">
        <v>115</v>
      </c>
      <c r="E34" s="38" t="s">
        <v>309</v>
      </c>
    </row>
    <row r="35" spans="1:5" ht="21" customHeight="1" x14ac:dyDescent="0.15">
      <c r="A35" s="167"/>
      <c r="B35" s="35" t="s">
        <v>26</v>
      </c>
      <c r="C35" s="21" t="s">
        <v>160</v>
      </c>
      <c r="D35" s="35" t="s">
        <v>116</v>
      </c>
      <c r="E35" s="38" t="s">
        <v>310</v>
      </c>
    </row>
    <row r="36" spans="1:5" ht="21" customHeight="1" x14ac:dyDescent="0.15">
      <c r="A36" s="167"/>
      <c r="B36" s="35" t="s">
        <v>25</v>
      </c>
      <c r="C36" s="21" t="s">
        <v>161</v>
      </c>
      <c r="D36" s="35" t="s">
        <v>24</v>
      </c>
      <c r="E36" s="24" t="s">
        <v>312</v>
      </c>
    </row>
    <row r="37" spans="1:5" ht="21" customHeight="1" thickBot="1" x14ac:dyDescent="0.2">
      <c r="A37" s="168"/>
      <c r="B37" s="36" t="s">
        <v>23</v>
      </c>
      <c r="C37" s="20" t="s">
        <v>162</v>
      </c>
      <c r="D37" s="36" t="s">
        <v>158</v>
      </c>
      <c r="E37" s="33" t="s">
        <v>313</v>
      </c>
    </row>
    <row r="38" spans="1:5" ht="21" customHeight="1" thickTop="1" x14ac:dyDescent="0.15">
      <c r="A38" s="166" t="s">
        <v>32</v>
      </c>
      <c r="B38" s="37" t="s">
        <v>31</v>
      </c>
      <c r="C38" s="163" t="s">
        <v>274</v>
      </c>
      <c r="D38" s="164"/>
      <c r="E38" s="165"/>
    </row>
    <row r="39" spans="1:5" ht="21" customHeight="1" x14ac:dyDescent="0.15">
      <c r="A39" s="167"/>
      <c r="B39" s="35" t="s">
        <v>30</v>
      </c>
      <c r="C39" s="87">
        <v>2700000</v>
      </c>
      <c r="D39" s="35" t="s">
        <v>114</v>
      </c>
      <c r="E39" s="23">
        <v>2477000</v>
      </c>
    </row>
    <row r="40" spans="1:5" ht="21" customHeight="1" x14ac:dyDescent="0.15">
      <c r="A40" s="167"/>
      <c r="B40" s="35" t="s">
        <v>29</v>
      </c>
      <c r="C40" s="129">
        <f>E39/C39</f>
        <v>0.91740740740740745</v>
      </c>
      <c r="D40" s="35" t="s">
        <v>28</v>
      </c>
      <c r="E40" s="23">
        <v>2477000</v>
      </c>
    </row>
    <row r="41" spans="1:5" ht="21" customHeight="1" x14ac:dyDescent="0.15">
      <c r="A41" s="167"/>
      <c r="B41" s="35" t="s">
        <v>27</v>
      </c>
      <c r="C41" s="28" t="s">
        <v>315</v>
      </c>
      <c r="D41" s="35" t="s">
        <v>115</v>
      </c>
      <c r="E41" s="38" t="s">
        <v>316</v>
      </c>
    </row>
    <row r="42" spans="1:5" ht="21" customHeight="1" x14ac:dyDescent="0.15">
      <c r="A42" s="167"/>
      <c r="B42" s="35" t="s">
        <v>26</v>
      </c>
      <c r="C42" s="21" t="s">
        <v>160</v>
      </c>
      <c r="D42" s="35" t="s">
        <v>116</v>
      </c>
      <c r="E42" s="38" t="s">
        <v>301</v>
      </c>
    </row>
    <row r="43" spans="1:5" ht="21" customHeight="1" x14ac:dyDescent="0.15">
      <c r="A43" s="167"/>
      <c r="B43" s="35" t="s">
        <v>25</v>
      </c>
      <c r="C43" s="21" t="s">
        <v>161</v>
      </c>
      <c r="D43" s="35" t="s">
        <v>24</v>
      </c>
      <c r="E43" s="24" t="s">
        <v>317</v>
      </c>
    </row>
    <row r="44" spans="1:5" ht="21" customHeight="1" thickBot="1" x14ac:dyDescent="0.2">
      <c r="A44" s="168"/>
      <c r="B44" s="36" t="s">
        <v>23</v>
      </c>
      <c r="C44" s="20" t="s">
        <v>162</v>
      </c>
      <c r="D44" s="150" t="s">
        <v>158</v>
      </c>
      <c r="E44" s="33" t="s">
        <v>318</v>
      </c>
    </row>
    <row r="45" spans="1:5" ht="21" customHeight="1" thickTop="1" x14ac:dyDescent="0.15">
      <c r="A45" s="166" t="s">
        <v>32</v>
      </c>
      <c r="B45" s="37" t="s">
        <v>31</v>
      </c>
      <c r="C45" s="163" t="s">
        <v>319</v>
      </c>
      <c r="D45" s="164"/>
      <c r="E45" s="165"/>
    </row>
    <row r="46" spans="1:5" ht="21" customHeight="1" x14ac:dyDescent="0.15">
      <c r="A46" s="167"/>
      <c r="B46" s="35" t="s">
        <v>30</v>
      </c>
      <c r="C46" s="87">
        <v>1357000</v>
      </c>
      <c r="D46" s="35" t="s">
        <v>114</v>
      </c>
      <c r="E46" s="23">
        <v>1293000</v>
      </c>
    </row>
    <row r="47" spans="1:5" ht="21" customHeight="1" x14ac:dyDescent="0.15">
      <c r="A47" s="167"/>
      <c r="B47" s="35" t="s">
        <v>29</v>
      </c>
      <c r="C47" s="129">
        <f>E46/C46</f>
        <v>0.95283714075165804</v>
      </c>
      <c r="D47" s="35" t="s">
        <v>28</v>
      </c>
      <c r="E47" s="23">
        <v>1293000</v>
      </c>
    </row>
    <row r="48" spans="1:5" ht="21" customHeight="1" x14ac:dyDescent="0.15">
      <c r="A48" s="167"/>
      <c r="B48" s="35" t="s">
        <v>27</v>
      </c>
      <c r="C48" s="28" t="s">
        <v>321</v>
      </c>
      <c r="D48" s="35" t="s">
        <v>115</v>
      </c>
      <c r="E48" s="38" t="s">
        <v>320</v>
      </c>
    </row>
    <row r="49" spans="1:5" ht="21" customHeight="1" x14ac:dyDescent="0.15">
      <c r="A49" s="167"/>
      <c r="B49" s="35" t="s">
        <v>26</v>
      </c>
      <c r="C49" s="21" t="s">
        <v>160</v>
      </c>
      <c r="D49" s="35" t="s">
        <v>116</v>
      </c>
      <c r="E49" s="38" t="s">
        <v>301</v>
      </c>
    </row>
    <row r="50" spans="1:5" ht="21" customHeight="1" x14ac:dyDescent="0.15">
      <c r="A50" s="167"/>
      <c r="B50" s="35" t="s">
        <v>25</v>
      </c>
      <c r="C50" s="21" t="s">
        <v>161</v>
      </c>
      <c r="D50" s="35" t="s">
        <v>24</v>
      </c>
      <c r="E50" s="24" t="s">
        <v>356</v>
      </c>
    </row>
    <row r="51" spans="1:5" ht="21" customHeight="1" thickBot="1" x14ac:dyDescent="0.2">
      <c r="A51" s="168"/>
      <c r="B51" s="36" t="s">
        <v>23</v>
      </c>
      <c r="C51" s="20" t="s">
        <v>162</v>
      </c>
      <c r="D51" s="150" t="s">
        <v>158</v>
      </c>
      <c r="E51" s="33" t="s">
        <v>322</v>
      </c>
    </row>
    <row r="52" spans="1:5" ht="21" customHeight="1" thickTop="1" x14ac:dyDescent="0.15">
      <c r="A52" s="166" t="s">
        <v>32</v>
      </c>
      <c r="B52" s="37" t="s">
        <v>31</v>
      </c>
      <c r="C52" s="163" t="s">
        <v>248</v>
      </c>
      <c r="D52" s="164"/>
      <c r="E52" s="165"/>
    </row>
    <row r="53" spans="1:5" ht="21" customHeight="1" x14ac:dyDescent="0.15">
      <c r="A53" s="167"/>
      <c r="B53" s="35" t="s">
        <v>30</v>
      </c>
      <c r="C53" s="87">
        <v>3000000</v>
      </c>
      <c r="D53" s="35" t="s">
        <v>114</v>
      </c>
      <c r="E53" s="23">
        <v>2850000</v>
      </c>
    </row>
    <row r="54" spans="1:5" ht="21" customHeight="1" x14ac:dyDescent="0.15">
      <c r="A54" s="167"/>
      <c r="B54" s="35" t="s">
        <v>29</v>
      </c>
      <c r="C54" s="129">
        <f>E53/C53</f>
        <v>0.95</v>
      </c>
      <c r="D54" s="35" t="s">
        <v>28</v>
      </c>
      <c r="E54" s="23">
        <v>2850000</v>
      </c>
    </row>
    <row r="55" spans="1:5" ht="21" customHeight="1" x14ac:dyDescent="0.15">
      <c r="A55" s="167"/>
      <c r="B55" s="35" t="s">
        <v>27</v>
      </c>
      <c r="C55" s="28" t="s">
        <v>325</v>
      </c>
      <c r="D55" s="35" t="s">
        <v>115</v>
      </c>
      <c r="E55" s="38" t="s">
        <v>323</v>
      </c>
    </row>
    <row r="56" spans="1:5" ht="21" customHeight="1" x14ac:dyDescent="0.15">
      <c r="A56" s="167"/>
      <c r="B56" s="35" t="s">
        <v>26</v>
      </c>
      <c r="C56" s="21" t="s">
        <v>160</v>
      </c>
      <c r="D56" s="35" t="s">
        <v>183</v>
      </c>
      <c r="E56" s="38" t="s">
        <v>324</v>
      </c>
    </row>
    <row r="57" spans="1:5" ht="21" customHeight="1" x14ac:dyDescent="0.15">
      <c r="A57" s="167"/>
      <c r="B57" s="35" t="s">
        <v>25</v>
      </c>
      <c r="C57" s="21" t="s">
        <v>161</v>
      </c>
      <c r="D57" s="35" t="s">
        <v>24</v>
      </c>
      <c r="E57" s="24" t="s">
        <v>326</v>
      </c>
    </row>
    <row r="58" spans="1:5" ht="21" customHeight="1" thickBot="1" x14ac:dyDescent="0.2">
      <c r="A58" s="168"/>
      <c r="B58" s="36" t="s">
        <v>23</v>
      </c>
      <c r="C58" s="20" t="s">
        <v>162</v>
      </c>
      <c r="D58" s="150" t="s">
        <v>158</v>
      </c>
      <c r="E58" s="33" t="s">
        <v>327</v>
      </c>
    </row>
    <row r="59" spans="1:5" ht="21" customHeight="1" thickTop="1" x14ac:dyDescent="0.15">
      <c r="A59" s="166" t="s">
        <v>32</v>
      </c>
      <c r="B59" s="37" t="s">
        <v>31</v>
      </c>
      <c r="C59" s="163" t="s">
        <v>328</v>
      </c>
      <c r="D59" s="164"/>
      <c r="E59" s="165"/>
    </row>
    <row r="60" spans="1:5" ht="21" customHeight="1" x14ac:dyDescent="0.15">
      <c r="A60" s="167"/>
      <c r="B60" s="35" t="s">
        <v>30</v>
      </c>
      <c r="C60" s="87">
        <v>5300000</v>
      </c>
      <c r="D60" s="35" t="s">
        <v>114</v>
      </c>
      <c r="E60" s="23">
        <v>5026000</v>
      </c>
    </row>
    <row r="61" spans="1:5" ht="21" customHeight="1" x14ac:dyDescent="0.15">
      <c r="A61" s="167"/>
      <c r="B61" s="35" t="s">
        <v>29</v>
      </c>
      <c r="C61" s="129">
        <f>E60/C60</f>
        <v>0.94830188679245286</v>
      </c>
      <c r="D61" s="35" t="s">
        <v>28</v>
      </c>
      <c r="E61" s="23">
        <v>5026000</v>
      </c>
    </row>
    <row r="62" spans="1:5" ht="21" customHeight="1" x14ac:dyDescent="0.15">
      <c r="A62" s="167"/>
      <c r="B62" s="35" t="s">
        <v>27</v>
      </c>
      <c r="C62" s="28" t="s">
        <v>331</v>
      </c>
      <c r="D62" s="35" t="s">
        <v>115</v>
      </c>
      <c r="E62" s="38" t="s">
        <v>329</v>
      </c>
    </row>
    <row r="63" spans="1:5" ht="21" customHeight="1" x14ac:dyDescent="0.15">
      <c r="A63" s="167"/>
      <c r="B63" s="35" t="s">
        <v>26</v>
      </c>
      <c r="C63" s="21" t="s">
        <v>160</v>
      </c>
      <c r="D63" s="35" t="s">
        <v>183</v>
      </c>
      <c r="E63" s="38" t="s">
        <v>330</v>
      </c>
    </row>
    <row r="64" spans="1:5" ht="21" customHeight="1" x14ac:dyDescent="0.15">
      <c r="A64" s="167"/>
      <c r="B64" s="35" t="s">
        <v>25</v>
      </c>
      <c r="C64" s="21" t="s">
        <v>161</v>
      </c>
      <c r="D64" s="35" t="s">
        <v>24</v>
      </c>
      <c r="E64" s="24" t="s">
        <v>332</v>
      </c>
    </row>
    <row r="65" spans="1:5" ht="21" customHeight="1" thickBot="1" x14ac:dyDescent="0.2">
      <c r="A65" s="168"/>
      <c r="B65" s="36" t="s">
        <v>23</v>
      </c>
      <c r="C65" s="20" t="s">
        <v>162</v>
      </c>
      <c r="D65" s="150" t="s">
        <v>158</v>
      </c>
      <c r="E65" s="33" t="s">
        <v>333</v>
      </c>
    </row>
    <row r="66" spans="1:5" ht="21" customHeight="1" thickTop="1" x14ac:dyDescent="0.15">
      <c r="A66" s="166" t="s">
        <v>32</v>
      </c>
      <c r="B66" s="37" t="s">
        <v>31</v>
      </c>
      <c r="C66" s="163" t="s">
        <v>270</v>
      </c>
      <c r="D66" s="164"/>
      <c r="E66" s="165"/>
    </row>
    <row r="67" spans="1:5" ht="21" customHeight="1" x14ac:dyDescent="0.15">
      <c r="A67" s="167"/>
      <c r="B67" s="35" t="s">
        <v>30</v>
      </c>
      <c r="C67" s="87">
        <v>997000</v>
      </c>
      <c r="D67" s="35" t="s">
        <v>114</v>
      </c>
      <c r="E67" s="23">
        <v>945000</v>
      </c>
    </row>
    <row r="68" spans="1:5" ht="21" customHeight="1" x14ac:dyDescent="0.15">
      <c r="A68" s="167"/>
      <c r="B68" s="35" t="s">
        <v>29</v>
      </c>
      <c r="C68" s="129">
        <f>E67/C67</f>
        <v>0.94784353059177529</v>
      </c>
      <c r="D68" s="35" t="s">
        <v>28</v>
      </c>
      <c r="E68" s="23">
        <v>945000</v>
      </c>
    </row>
    <row r="69" spans="1:5" ht="21" customHeight="1" x14ac:dyDescent="0.15">
      <c r="A69" s="167"/>
      <c r="B69" s="35" t="s">
        <v>27</v>
      </c>
      <c r="C69" s="28" t="s">
        <v>336</v>
      </c>
      <c r="D69" s="35" t="s">
        <v>115</v>
      </c>
      <c r="E69" s="38" t="s">
        <v>331</v>
      </c>
    </row>
    <row r="70" spans="1:5" ht="21" customHeight="1" x14ac:dyDescent="0.15">
      <c r="A70" s="167"/>
      <c r="B70" s="35" t="s">
        <v>26</v>
      </c>
      <c r="C70" s="21" t="s">
        <v>160</v>
      </c>
      <c r="D70" s="35" t="s">
        <v>116</v>
      </c>
      <c r="E70" s="38" t="s">
        <v>335</v>
      </c>
    </row>
    <row r="71" spans="1:5" ht="21" customHeight="1" x14ac:dyDescent="0.15">
      <c r="A71" s="167"/>
      <c r="B71" s="35" t="s">
        <v>25</v>
      </c>
      <c r="C71" s="21" t="s">
        <v>161</v>
      </c>
      <c r="D71" s="35" t="s">
        <v>24</v>
      </c>
      <c r="E71" s="24" t="s">
        <v>271</v>
      </c>
    </row>
    <row r="72" spans="1:5" ht="21" customHeight="1" thickBot="1" x14ac:dyDescent="0.2">
      <c r="A72" s="168"/>
      <c r="B72" s="36" t="s">
        <v>23</v>
      </c>
      <c r="C72" s="20" t="s">
        <v>162</v>
      </c>
      <c r="D72" s="150" t="s">
        <v>158</v>
      </c>
      <c r="E72" s="33" t="s">
        <v>337</v>
      </c>
    </row>
    <row r="73" spans="1:5" ht="21" customHeight="1" thickTop="1" x14ac:dyDescent="0.15">
      <c r="A73" s="166" t="s">
        <v>32</v>
      </c>
      <c r="B73" s="37" t="s">
        <v>31</v>
      </c>
      <c r="C73" s="163" t="s">
        <v>338</v>
      </c>
      <c r="D73" s="164"/>
      <c r="E73" s="165"/>
    </row>
    <row r="74" spans="1:5" ht="21" customHeight="1" x14ac:dyDescent="0.15">
      <c r="A74" s="167"/>
      <c r="B74" s="35" t="s">
        <v>30</v>
      </c>
      <c r="C74" s="87">
        <v>1500000</v>
      </c>
      <c r="D74" s="35" t="s">
        <v>114</v>
      </c>
      <c r="E74" s="23">
        <v>1455000</v>
      </c>
    </row>
    <row r="75" spans="1:5" ht="21" customHeight="1" x14ac:dyDescent="0.15">
      <c r="A75" s="167"/>
      <c r="B75" s="35" t="s">
        <v>29</v>
      </c>
      <c r="C75" s="129">
        <f>E74/C74</f>
        <v>0.97</v>
      </c>
      <c r="D75" s="35" t="s">
        <v>28</v>
      </c>
      <c r="E75" s="23">
        <v>1455000</v>
      </c>
    </row>
    <row r="76" spans="1:5" ht="21" customHeight="1" x14ac:dyDescent="0.15">
      <c r="A76" s="167"/>
      <c r="B76" s="35" t="s">
        <v>27</v>
      </c>
      <c r="C76" s="28" t="s">
        <v>342</v>
      </c>
      <c r="D76" s="35" t="s">
        <v>115</v>
      </c>
      <c r="E76" s="38" t="s">
        <v>339</v>
      </c>
    </row>
    <row r="77" spans="1:5" ht="21" customHeight="1" x14ac:dyDescent="0.15">
      <c r="A77" s="167"/>
      <c r="B77" s="35" t="s">
        <v>26</v>
      </c>
      <c r="C77" s="21" t="s">
        <v>160</v>
      </c>
      <c r="D77" s="35" t="s">
        <v>116</v>
      </c>
      <c r="E77" s="38" t="s">
        <v>340</v>
      </c>
    </row>
    <row r="78" spans="1:5" ht="21" customHeight="1" x14ac:dyDescent="0.15">
      <c r="A78" s="167"/>
      <c r="B78" s="35" t="s">
        <v>25</v>
      </c>
      <c r="C78" s="21" t="s">
        <v>161</v>
      </c>
      <c r="D78" s="35" t="s">
        <v>24</v>
      </c>
      <c r="E78" s="24" t="s">
        <v>341</v>
      </c>
    </row>
    <row r="79" spans="1:5" ht="21" customHeight="1" thickBot="1" x14ac:dyDescent="0.2">
      <c r="A79" s="168"/>
      <c r="B79" s="36" t="s">
        <v>23</v>
      </c>
      <c r="C79" s="20" t="s">
        <v>162</v>
      </c>
      <c r="D79" s="150" t="s">
        <v>158</v>
      </c>
      <c r="E79" s="33" t="s">
        <v>343</v>
      </c>
    </row>
    <row r="80" spans="1:5" ht="21" customHeight="1" thickTop="1" x14ac:dyDescent="0.15">
      <c r="A80" s="166" t="s">
        <v>32</v>
      </c>
      <c r="B80" s="37" t="s">
        <v>31</v>
      </c>
      <c r="C80" s="163" t="s">
        <v>344</v>
      </c>
      <c r="D80" s="164"/>
      <c r="E80" s="165"/>
    </row>
    <row r="81" spans="1:5" ht="21" customHeight="1" x14ac:dyDescent="0.15">
      <c r="A81" s="167"/>
      <c r="B81" s="35" t="s">
        <v>30</v>
      </c>
      <c r="C81" s="87">
        <v>13000000</v>
      </c>
      <c r="D81" s="35" t="s">
        <v>114</v>
      </c>
      <c r="E81" s="23">
        <v>12700000</v>
      </c>
    </row>
    <row r="82" spans="1:5" ht="21" customHeight="1" x14ac:dyDescent="0.15">
      <c r="A82" s="167"/>
      <c r="B82" s="35" t="s">
        <v>29</v>
      </c>
      <c r="C82" s="129">
        <f>E81/C81</f>
        <v>0.97692307692307689</v>
      </c>
      <c r="D82" s="35" t="s">
        <v>28</v>
      </c>
      <c r="E82" s="23">
        <v>12700000</v>
      </c>
    </row>
    <row r="83" spans="1:5" ht="21" customHeight="1" x14ac:dyDescent="0.15">
      <c r="A83" s="167"/>
      <c r="B83" s="35" t="s">
        <v>27</v>
      </c>
      <c r="C83" s="28" t="s">
        <v>347</v>
      </c>
      <c r="D83" s="35" t="s">
        <v>115</v>
      </c>
      <c r="E83" s="38" t="s">
        <v>345</v>
      </c>
    </row>
    <row r="84" spans="1:5" ht="21" customHeight="1" x14ac:dyDescent="0.15">
      <c r="A84" s="167"/>
      <c r="B84" s="35" t="s">
        <v>26</v>
      </c>
      <c r="C84" s="21" t="s">
        <v>160</v>
      </c>
      <c r="D84" s="35" t="s">
        <v>116</v>
      </c>
      <c r="E84" s="38" t="s">
        <v>346</v>
      </c>
    </row>
    <row r="85" spans="1:5" ht="21" customHeight="1" x14ac:dyDescent="0.15">
      <c r="A85" s="167"/>
      <c r="B85" s="35" t="s">
        <v>25</v>
      </c>
      <c r="C85" s="21" t="s">
        <v>161</v>
      </c>
      <c r="D85" s="35" t="s">
        <v>24</v>
      </c>
      <c r="E85" s="24" t="s">
        <v>348</v>
      </c>
    </row>
    <row r="86" spans="1:5" ht="21" customHeight="1" thickBot="1" x14ac:dyDescent="0.2">
      <c r="A86" s="168"/>
      <c r="B86" s="36" t="s">
        <v>23</v>
      </c>
      <c r="C86" s="20" t="s">
        <v>162</v>
      </c>
      <c r="D86" s="150" t="s">
        <v>158</v>
      </c>
      <c r="E86" s="33" t="s">
        <v>349</v>
      </c>
    </row>
    <row r="87" spans="1:5" ht="21" customHeight="1" thickTop="1" x14ac:dyDescent="0.15">
      <c r="A87" s="166" t="s">
        <v>32</v>
      </c>
      <c r="B87" s="37" t="s">
        <v>31</v>
      </c>
      <c r="C87" s="163" t="s">
        <v>350</v>
      </c>
      <c r="D87" s="164"/>
      <c r="E87" s="165"/>
    </row>
    <row r="88" spans="1:5" ht="21" customHeight="1" x14ac:dyDescent="0.15">
      <c r="A88" s="167"/>
      <c r="B88" s="35" t="s">
        <v>30</v>
      </c>
      <c r="C88" s="87">
        <v>3150000</v>
      </c>
      <c r="D88" s="35" t="s">
        <v>114</v>
      </c>
      <c r="E88" s="23">
        <v>3000000</v>
      </c>
    </row>
    <row r="89" spans="1:5" ht="21" customHeight="1" x14ac:dyDescent="0.15">
      <c r="A89" s="167"/>
      <c r="B89" s="35" t="s">
        <v>29</v>
      </c>
      <c r="C89" s="129">
        <f>E88/C88</f>
        <v>0.95238095238095233</v>
      </c>
      <c r="D89" s="35" t="s">
        <v>28</v>
      </c>
      <c r="E89" s="23">
        <v>3000000</v>
      </c>
    </row>
    <row r="90" spans="1:5" ht="21" customHeight="1" x14ac:dyDescent="0.15">
      <c r="A90" s="167"/>
      <c r="B90" s="35" t="s">
        <v>27</v>
      </c>
      <c r="C90" s="28" t="s">
        <v>324</v>
      </c>
      <c r="D90" s="35" t="s">
        <v>115</v>
      </c>
      <c r="E90" s="38" t="s">
        <v>351</v>
      </c>
    </row>
    <row r="91" spans="1:5" ht="21" customHeight="1" x14ac:dyDescent="0.15">
      <c r="A91" s="167"/>
      <c r="B91" s="35" t="s">
        <v>26</v>
      </c>
      <c r="C91" s="21" t="s">
        <v>160</v>
      </c>
      <c r="D91" s="35" t="s">
        <v>116</v>
      </c>
      <c r="E91" s="38" t="s">
        <v>351</v>
      </c>
    </row>
    <row r="92" spans="1:5" ht="21" customHeight="1" x14ac:dyDescent="0.15">
      <c r="A92" s="167"/>
      <c r="B92" s="35" t="s">
        <v>25</v>
      </c>
      <c r="C92" s="21" t="s">
        <v>161</v>
      </c>
      <c r="D92" s="35" t="s">
        <v>24</v>
      </c>
      <c r="E92" s="24" t="s">
        <v>425</v>
      </c>
    </row>
    <row r="93" spans="1:5" ht="21" customHeight="1" thickBot="1" x14ac:dyDescent="0.2">
      <c r="A93" s="168"/>
      <c r="B93" s="36" t="s">
        <v>23</v>
      </c>
      <c r="C93" s="20" t="s">
        <v>162</v>
      </c>
      <c r="D93" s="150" t="s">
        <v>158</v>
      </c>
      <c r="E93" s="33" t="s">
        <v>353</v>
      </c>
    </row>
    <row r="94" spans="1:5" ht="14.25" thickTop="1" x14ac:dyDescent="0.15"/>
  </sheetData>
  <mergeCells count="27">
    <mergeCell ref="A87:A93"/>
    <mergeCell ref="C87:E87"/>
    <mergeCell ref="A66:A72"/>
    <mergeCell ref="C66:E66"/>
    <mergeCell ref="A73:A79"/>
    <mergeCell ref="C73:E73"/>
    <mergeCell ref="A80:A86"/>
    <mergeCell ref="C80:E80"/>
    <mergeCell ref="A45:A51"/>
    <mergeCell ref="C45:E45"/>
    <mergeCell ref="A52:A58"/>
    <mergeCell ref="C52:E52"/>
    <mergeCell ref="A59:A65"/>
    <mergeCell ref="C59:E59"/>
    <mergeCell ref="A24:A30"/>
    <mergeCell ref="C24:E24"/>
    <mergeCell ref="A31:A37"/>
    <mergeCell ref="C31:E31"/>
    <mergeCell ref="A38:A44"/>
    <mergeCell ref="C38:E38"/>
    <mergeCell ref="C10:E10"/>
    <mergeCell ref="A10:A16"/>
    <mergeCell ref="A1:E1"/>
    <mergeCell ref="A17:A23"/>
    <mergeCell ref="C17:E17"/>
    <mergeCell ref="A3:A9"/>
    <mergeCell ref="C3:E3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"/>
  <sheetViews>
    <sheetView zoomScale="70" zoomScaleNormal="70" workbookViewId="0">
      <selection sqref="A1:F1"/>
    </sheetView>
  </sheetViews>
  <sheetFormatPr defaultRowHeight="13.5" x14ac:dyDescent="0.15"/>
  <cols>
    <col min="1" max="1" width="17.109375" style="1" customWidth="1"/>
    <col min="2" max="2" width="20.44140625" style="4" customWidth="1"/>
    <col min="3" max="3" width="21.33203125" style="4" customWidth="1"/>
    <col min="4" max="4" width="15.5546875" style="4" customWidth="1"/>
    <col min="5" max="6" width="15.5546875" style="1" customWidth="1"/>
    <col min="7" max="16384" width="8.88671875" style="13"/>
  </cols>
  <sheetData>
    <row r="1" spans="1:6" ht="49.5" customHeight="1" x14ac:dyDescent="0.15">
      <c r="A1" s="156" t="s">
        <v>118</v>
      </c>
      <c r="B1" s="156"/>
      <c r="C1" s="156"/>
      <c r="D1" s="156"/>
      <c r="E1" s="156"/>
      <c r="F1" s="156"/>
    </row>
    <row r="2" spans="1:6" ht="26.25" thickBot="1" x14ac:dyDescent="0.2">
      <c r="A2" s="93" t="s">
        <v>117</v>
      </c>
      <c r="B2" s="27"/>
      <c r="C2" s="26"/>
      <c r="D2" s="26"/>
      <c r="E2" s="22"/>
      <c r="F2" s="25" t="s">
        <v>119</v>
      </c>
    </row>
    <row r="3" spans="1:6" ht="25.5" customHeight="1" thickTop="1" x14ac:dyDescent="0.15">
      <c r="A3" s="84" t="s">
        <v>45</v>
      </c>
      <c r="B3" s="183" t="s">
        <v>265</v>
      </c>
      <c r="C3" s="184"/>
      <c r="D3" s="184"/>
      <c r="E3" s="184"/>
      <c r="F3" s="185"/>
    </row>
    <row r="4" spans="1:6" ht="25.5" customHeight="1" x14ac:dyDescent="0.15">
      <c r="A4" s="175" t="s">
        <v>44</v>
      </c>
      <c r="B4" s="187" t="s">
        <v>27</v>
      </c>
      <c r="C4" s="187" t="s">
        <v>120</v>
      </c>
      <c r="D4" s="85" t="s">
        <v>43</v>
      </c>
      <c r="E4" s="85" t="s">
        <v>28</v>
      </c>
      <c r="F4" s="86" t="s">
        <v>42</v>
      </c>
    </row>
    <row r="5" spans="1:6" ht="25.5" customHeight="1" x14ac:dyDescent="0.15">
      <c r="A5" s="186"/>
      <c r="B5" s="188"/>
      <c r="C5" s="189"/>
      <c r="D5" s="85" t="s">
        <v>41</v>
      </c>
      <c r="E5" s="85" t="s">
        <v>40</v>
      </c>
      <c r="F5" s="86" t="s">
        <v>39</v>
      </c>
    </row>
    <row r="6" spans="1:6" ht="39" customHeight="1" x14ac:dyDescent="0.15">
      <c r="A6" s="176"/>
      <c r="B6" s="99" t="s">
        <v>360</v>
      </c>
      <c r="C6" s="98" t="s">
        <v>361</v>
      </c>
      <c r="D6" s="101">
        <v>2200000</v>
      </c>
      <c r="E6" s="101">
        <v>2100000</v>
      </c>
      <c r="F6" s="102">
        <f>E6/D6</f>
        <v>0.95454545454545459</v>
      </c>
    </row>
    <row r="7" spans="1:6" ht="25.5" customHeight="1" x14ac:dyDescent="0.15">
      <c r="A7" s="175" t="s">
        <v>24</v>
      </c>
      <c r="B7" s="85" t="s">
        <v>38</v>
      </c>
      <c r="C7" s="92" t="s">
        <v>121</v>
      </c>
      <c r="D7" s="177" t="s">
        <v>37</v>
      </c>
      <c r="E7" s="178"/>
      <c r="F7" s="179"/>
    </row>
    <row r="8" spans="1:6" ht="25.5" customHeight="1" x14ac:dyDescent="0.15">
      <c r="A8" s="176"/>
      <c r="B8" s="88" t="s">
        <v>234</v>
      </c>
      <c r="C8" s="89" t="s">
        <v>362</v>
      </c>
      <c r="D8" s="180" t="s">
        <v>363</v>
      </c>
      <c r="E8" s="181"/>
      <c r="F8" s="182"/>
    </row>
    <row r="9" spans="1:6" ht="25.5" customHeight="1" x14ac:dyDescent="0.15">
      <c r="A9" s="91" t="s">
        <v>122</v>
      </c>
      <c r="B9" s="169" t="s">
        <v>163</v>
      </c>
      <c r="C9" s="170"/>
      <c r="D9" s="170"/>
      <c r="E9" s="170"/>
      <c r="F9" s="171"/>
    </row>
    <row r="10" spans="1:6" ht="25.5" customHeight="1" x14ac:dyDescent="0.15">
      <c r="A10" s="91" t="s">
        <v>36</v>
      </c>
      <c r="B10" s="169" t="s">
        <v>164</v>
      </c>
      <c r="C10" s="170"/>
      <c r="D10" s="170"/>
      <c r="E10" s="170"/>
      <c r="F10" s="171"/>
    </row>
    <row r="11" spans="1:6" ht="25.5" customHeight="1" thickBot="1" x14ac:dyDescent="0.2">
      <c r="A11" s="90" t="s">
        <v>35</v>
      </c>
      <c r="B11" s="172"/>
      <c r="C11" s="173"/>
      <c r="D11" s="173"/>
      <c r="E11" s="173"/>
      <c r="F11" s="174"/>
    </row>
    <row r="12" spans="1:6" ht="25.5" customHeight="1" thickTop="1" x14ac:dyDescent="0.15">
      <c r="A12" s="84" t="s">
        <v>45</v>
      </c>
      <c r="B12" s="183" t="s">
        <v>364</v>
      </c>
      <c r="C12" s="184"/>
      <c r="D12" s="184"/>
      <c r="E12" s="184"/>
      <c r="F12" s="185"/>
    </row>
    <row r="13" spans="1:6" ht="25.5" customHeight="1" x14ac:dyDescent="0.15">
      <c r="A13" s="175" t="s">
        <v>44</v>
      </c>
      <c r="B13" s="187" t="s">
        <v>27</v>
      </c>
      <c r="C13" s="187" t="s">
        <v>120</v>
      </c>
      <c r="D13" s="85" t="s">
        <v>43</v>
      </c>
      <c r="E13" s="85" t="s">
        <v>28</v>
      </c>
      <c r="F13" s="86" t="s">
        <v>42</v>
      </c>
    </row>
    <row r="14" spans="1:6" ht="25.5" customHeight="1" x14ac:dyDescent="0.15">
      <c r="A14" s="186"/>
      <c r="B14" s="188"/>
      <c r="C14" s="189"/>
      <c r="D14" s="85" t="s">
        <v>41</v>
      </c>
      <c r="E14" s="85" t="s">
        <v>40</v>
      </c>
      <c r="F14" s="86" t="s">
        <v>39</v>
      </c>
    </row>
    <row r="15" spans="1:6" ht="39" customHeight="1" x14ac:dyDescent="0.15">
      <c r="A15" s="176"/>
      <c r="B15" s="99" t="s">
        <v>365</v>
      </c>
      <c r="C15" s="98" t="s">
        <v>366</v>
      </c>
      <c r="D15" s="101">
        <v>7040000</v>
      </c>
      <c r="E15" s="101">
        <v>6743000</v>
      </c>
      <c r="F15" s="102">
        <f>E15/D15</f>
        <v>0.95781249999999996</v>
      </c>
    </row>
    <row r="16" spans="1:6" ht="25.5" customHeight="1" x14ac:dyDescent="0.15">
      <c r="A16" s="175" t="s">
        <v>24</v>
      </c>
      <c r="B16" s="85" t="s">
        <v>38</v>
      </c>
      <c r="C16" s="151" t="s">
        <v>121</v>
      </c>
      <c r="D16" s="177" t="s">
        <v>37</v>
      </c>
      <c r="E16" s="178"/>
      <c r="F16" s="179"/>
    </row>
    <row r="17" spans="1:6" ht="25.5" customHeight="1" x14ac:dyDescent="0.15">
      <c r="A17" s="176"/>
      <c r="B17" s="88" t="s">
        <v>367</v>
      </c>
      <c r="C17" s="89" t="s">
        <v>368</v>
      </c>
      <c r="D17" s="180" t="s">
        <v>369</v>
      </c>
      <c r="E17" s="181"/>
      <c r="F17" s="182"/>
    </row>
    <row r="18" spans="1:6" ht="25.5" customHeight="1" x14ac:dyDescent="0.15">
      <c r="A18" s="91" t="s">
        <v>122</v>
      </c>
      <c r="B18" s="169" t="s">
        <v>163</v>
      </c>
      <c r="C18" s="170"/>
      <c r="D18" s="170"/>
      <c r="E18" s="170"/>
      <c r="F18" s="171"/>
    </row>
    <row r="19" spans="1:6" ht="25.5" customHeight="1" x14ac:dyDescent="0.15">
      <c r="A19" s="91" t="s">
        <v>36</v>
      </c>
      <c r="B19" s="169" t="s">
        <v>34</v>
      </c>
      <c r="C19" s="170"/>
      <c r="D19" s="170"/>
      <c r="E19" s="170"/>
      <c r="F19" s="171"/>
    </row>
    <row r="20" spans="1:6" ht="25.5" customHeight="1" thickBot="1" x14ac:dyDescent="0.2">
      <c r="A20" s="90" t="s">
        <v>35</v>
      </c>
      <c r="B20" s="172"/>
      <c r="C20" s="173"/>
      <c r="D20" s="173"/>
      <c r="E20" s="173"/>
      <c r="F20" s="174"/>
    </row>
    <row r="21" spans="1:6" ht="25.5" customHeight="1" thickTop="1" x14ac:dyDescent="0.15">
      <c r="A21" s="84" t="s">
        <v>45</v>
      </c>
      <c r="B21" s="183" t="s">
        <v>370</v>
      </c>
      <c r="C21" s="184"/>
      <c r="D21" s="184"/>
      <c r="E21" s="184"/>
      <c r="F21" s="185"/>
    </row>
    <row r="22" spans="1:6" ht="25.5" customHeight="1" x14ac:dyDescent="0.15">
      <c r="A22" s="175" t="s">
        <v>44</v>
      </c>
      <c r="B22" s="187" t="s">
        <v>27</v>
      </c>
      <c r="C22" s="187" t="s">
        <v>120</v>
      </c>
      <c r="D22" s="85" t="s">
        <v>43</v>
      </c>
      <c r="E22" s="85" t="s">
        <v>28</v>
      </c>
      <c r="F22" s="86" t="s">
        <v>42</v>
      </c>
    </row>
    <row r="23" spans="1:6" ht="25.5" customHeight="1" x14ac:dyDescent="0.15">
      <c r="A23" s="186"/>
      <c r="B23" s="188"/>
      <c r="C23" s="189"/>
      <c r="D23" s="85" t="s">
        <v>41</v>
      </c>
      <c r="E23" s="85" t="s">
        <v>40</v>
      </c>
      <c r="F23" s="86" t="s">
        <v>39</v>
      </c>
    </row>
    <row r="24" spans="1:6" ht="39" customHeight="1" x14ac:dyDescent="0.15">
      <c r="A24" s="176"/>
      <c r="B24" s="99" t="s">
        <v>371</v>
      </c>
      <c r="C24" s="98" t="s">
        <v>372</v>
      </c>
      <c r="D24" s="101">
        <v>1029000</v>
      </c>
      <c r="E24" s="101">
        <v>980000</v>
      </c>
      <c r="F24" s="102">
        <f>E24/D24</f>
        <v>0.95238095238095233</v>
      </c>
    </row>
    <row r="25" spans="1:6" ht="25.5" customHeight="1" x14ac:dyDescent="0.15">
      <c r="A25" s="175" t="s">
        <v>24</v>
      </c>
      <c r="B25" s="85" t="s">
        <v>38</v>
      </c>
      <c r="C25" s="151" t="s">
        <v>121</v>
      </c>
      <c r="D25" s="177" t="s">
        <v>37</v>
      </c>
      <c r="E25" s="178"/>
      <c r="F25" s="179"/>
    </row>
    <row r="26" spans="1:6" ht="25.5" customHeight="1" x14ac:dyDescent="0.15">
      <c r="A26" s="176"/>
      <c r="B26" s="88" t="s">
        <v>373</v>
      </c>
      <c r="C26" s="89" t="s">
        <v>374</v>
      </c>
      <c r="D26" s="180" t="s">
        <v>337</v>
      </c>
      <c r="E26" s="181"/>
      <c r="F26" s="182"/>
    </row>
    <row r="27" spans="1:6" ht="25.5" customHeight="1" x14ac:dyDescent="0.15">
      <c r="A27" s="91" t="s">
        <v>122</v>
      </c>
      <c r="B27" s="169" t="s">
        <v>163</v>
      </c>
      <c r="C27" s="170"/>
      <c r="D27" s="170"/>
      <c r="E27" s="170"/>
      <c r="F27" s="171"/>
    </row>
    <row r="28" spans="1:6" ht="25.5" customHeight="1" x14ac:dyDescent="0.15">
      <c r="A28" s="91" t="s">
        <v>36</v>
      </c>
      <c r="B28" s="169" t="s">
        <v>34</v>
      </c>
      <c r="C28" s="170"/>
      <c r="D28" s="170"/>
      <c r="E28" s="170"/>
      <c r="F28" s="171"/>
    </row>
    <row r="29" spans="1:6" ht="25.5" customHeight="1" thickBot="1" x14ac:dyDescent="0.2">
      <c r="A29" s="90" t="s">
        <v>35</v>
      </c>
      <c r="B29" s="172"/>
      <c r="C29" s="173"/>
      <c r="D29" s="173"/>
      <c r="E29" s="173"/>
      <c r="F29" s="174"/>
    </row>
    <row r="30" spans="1:6" ht="25.5" customHeight="1" thickTop="1" x14ac:dyDescent="0.15">
      <c r="A30" s="84" t="s">
        <v>45</v>
      </c>
      <c r="B30" s="183" t="s">
        <v>375</v>
      </c>
      <c r="C30" s="184"/>
      <c r="D30" s="184"/>
      <c r="E30" s="184"/>
      <c r="F30" s="185"/>
    </row>
    <row r="31" spans="1:6" ht="25.5" customHeight="1" x14ac:dyDescent="0.15">
      <c r="A31" s="175" t="s">
        <v>44</v>
      </c>
      <c r="B31" s="187" t="s">
        <v>27</v>
      </c>
      <c r="C31" s="187" t="s">
        <v>120</v>
      </c>
      <c r="D31" s="85" t="s">
        <v>43</v>
      </c>
      <c r="E31" s="85" t="s">
        <v>28</v>
      </c>
      <c r="F31" s="86" t="s">
        <v>42</v>
      </c>
    </row>
    <row r="32" spans="1:6" ht="25.5" customHeight="1" x14ac:dyDescent="0.15">
      <c r="A32" s="186"/>
      <c r="B32" s="188"/>
      <c r="C32" s="189"/>
      <c r="D32" s="85" t="s">
        <v>41</v>
      </c>
      <c r="E32" s="85" t="s">
        <v>40</v>
      </c>
      <c r="F32" s="86" t="s">
        <v>39</v>
      </c>
    </row>
    <row r="33" spans="1:6" ht="39" customHeight="1" x14ac:dyDescent="0.15">
      <c r="A33" s="176"/>
      <c r="B33" s="99" t="s">
        <v>376</v>
      </c>
      <c r="C33" s="98" t="s">
        <v>377</v>
      </c>
      <c r="D33" s="101">
        <v>9800000</v>
      </c>
      <c r="E33" s="101">
        <v>9310000</v>
      </c>
      <c r="F33" s="102">
        <f t="shared" ref="F33" si="0">E33/D33</f>
        <v>0.95</v>
      </c>
    </row>
    <row r="34" spans="1:6" ht="25.5" customHeight="1" x14ac:dyDescent="0.15">
      <c r="A34" s="175" t="s">
        <v>24</v>
      </c>
      <c r="B34" s="85" t="s">
        <v>38</v>
      </c>
      <c r="C34" s="151" t="s">
        <v>121</v>
      </c>
      <c r="D34" s="177" t="s">
        <v>37</v>
      </c>
      <c r="E34" s="178"/>
      <c r="F34" s="179"/>
    </row>
    <row r="35" spans="1:6" ht="25.5" customHeight="1" x14ac:dyDescent="0.15">
      <c r="A35" s="176"/>
      <c r="B35" s="88" t="s">
        <v>378</v>
      </c>
      <c r="C35" s="89" t="s">
        <v>355</v>
      </c>
      <c r="D35" s="180" t="s">
        <v>314</v>
      </c>
      <c r="E35" s="181"/>
      <c r="F35" s="182"/>
    </row>
    <row r="36" spans="1:6" ht="25.5" customHeight="1" x14ac:dyDescent="0.15">
      <c r="A36" s="91" t="s">
        <v>122</v>
      </c>
      <c r="B36" s="169" t="s">
        <v>163</v>
      </c>
      <c r="C36" s="170"/>
      <c r="D36" s="170"/>
      <c r="E36" s="170"/>
      <c r="F36" s="171"/>
    </row>
    <row r="37" spans="1:6" ht="25.5" customHeight="1" x14ac:dyDescent="0.15">
      <c r="A37" s="91" t="s">
        <v>36</v>
      </c>
      <c r="B37" s="169" t="s">
        <v>34</v>
      </c>
      <c r="C37" s="170"/>
      <c r="D37" s="170"/>
      <c r="E37" s="170"/>
      <c r="F37" s="171"/>
    </row>
    <row r="38" spans="1:6" ht="25.5" customHeight="1" thickBot="1" x14ac:dyDescent="0.2">
      <c r="A38" s="90" t="s">
        <v>35</v>
      </c>
      <c r="B38" s="172"/>
      <c r="C38" s="173"/>
      <c r="D38" s="173"/>
      <c r="E38" s="173"/>
      <c r="F38" s="174"/>
    </row>
    <row r="39" spans="1:6" ht="25.5" customHeight="1" thickTop="1" x14ac:dyDescent="0.15">
      <c r="A39" s="84" t="s">
        <v>45</v>
      </c>
      <c r="B39" s="183" t="s">
        <v>379</v>
      </c>
      <c r="C39" s="184"/>
      <c r="D39" s="184"/>
      <c r="E39" s="184"/>
      <c r="F39" s="185"/>
    </row>
    <row r="40" spans="1:6" ht="25.5" customHeight="1" x14ac:dyDescent="0.15">
      <c r="A40" s="175" t="s">
        <v>44</v>
      </c>
      <c r="B40" s="187" t="s">
        <v>27</v>
      </c>
      <c r="C40" s="187" t="s">
        <v>120</v>
      </c>
      <c r="D40" s="85" t="s">
        <v>43</v>
      </c>
      <c r="E40" s="85" t="s">
        <v>28</v>
      </c>
      <c r="F40" s="86" t="s">
        <v>42</v>
      </c>
    </row>
    <row r="41" spans="1:6" ht="25.5" customHeight="1" x14ac:dyDescent="0.15">
      <c r="A41" s="186"/>
      <c r="B41" s="188"/>
      <c r="C41" s="189"/>
      <c r="D41" s="85" t="s">
        <v>41</v>
      </c>
      <c r="E41" s="85" t="s">
        <v>40</v>
      </c>
      <c r="F41" s="86" t="s">
        <v>39</v>
      </c>
    </row>
    <row r="42" spans="1:6" ht="39" customHeight="1" x14ac:dyDescent="0.15">
      <c r="A42" s="176"/>
      <c r="B42" s="99" t="s">
        <v>311</v>
      </c>
      <c r="C42" s="98" t="s">
        <v>380</v>
      </c>
      <c r="D42" s="101">
        <v>4200000</v>
      </c>
      <c r="E42" s="101">
        <v>4000000</v>
      </c>
      <c r="F42" s="102">
        <f t="shared" ref="F42" si="1">E42/D42</f>
        <v>0.95238095238095233</v>
      </c>
    </row>
    <row r="43" spans="1:6" ht="25.5" customHeight="1" x14ac:dyDescent="0.15">
      <c r="A43" s="175" t="s">
        <v>24</v>
      </c>
      <c r="B43" s="85" t="s">
        <v>38</v>
      </c>
      <c r="C43" s="151" t="s">
        <v>121</v>
      </c>
      <c r="D43" s="177" t="s">
        <v>37</v>
      </c>
      <c r="E43" s="178"/>
      <c r="F43" s="179"/>
    </row>
    <row r="44" spans="1:6" ht="25.5" customHeight="1" x14ac:dyDescent="0.15">
      <c r="A44" s="176"/>
      <c r="B44" s="88" t="s">
        <v>381</v>
      </c>
      <c r="C44" s="89" t="s">
        <v>382</v>
      </c>
      <c r="D44" s="180" t="s">
        <v>383</v>
      </c>
      <c r="E44" s="181"/>
      <c r="F44" s="182"/>
    </row>
    <row r="45" spans="1:6" ht="25.5" customHeight="1" x14ac:dyDescent="0.15">
      <c r="A45" s="91" t="s">
        <v>122</v>
      </c>
      <c r="B45" s="169" t="s">
        <v>163</v>
      </c>
      <c r="C45" s="170"/>
      <c r="D45" s="170"/>
      <c r="E45" s="170"/>
      <c r="F45" s="171"/>
    </row>
    <row r="46" spans="1:6" ht="25.5" customHeight="1" x14ac:dyDescent="0.15">
      <c r="A46" s="91" t="s">
        <v>36</v>
      </c>
      <c r="B46" s="169" t="s">
        <v>34</v>
      </c>
      <c r="C46" s="170"/>
      <c r="D46" s="170"/>
      <c r="E46" s="170"/>
      <c r="F46" s="171"/>
    </row>
    <row r="47" spans="1:6" ht="25.5" customHeight="1" thickBot="1" x14ac:dyDescent="0.2">
      <c r="A47" s="90" t="s">
        <v>35</v>
      </c>
      <c r="B47" s="172"/>
      <c r="C47" s="173"/>
      <c r="D47" s="173"/>
      <c r="E47" s="173"/>
      <c r="F47" s="174"/>
    </row>
    <row r="48" spans="1:6" ht="25.5" customHeight="1" thickTop="1" x14ac:dyDescent="0.15">
      <c r="A48" s="84" t="s">
        <v>45</v>
      </c>
      <c r="B48" s="183" t="s">
        <v>274</v>
      </c>
      <c r="C48" s="184"/>
      <c r="D48" s="184"/>
      <c r="E48" s="184"/>
      <c r="F48" s="185"/>
    </row>
    <row r="49" spans="1:6" ht="25.5" customHeight="1" x14ac:dyDescent="0.15">
      <c r="A49" s="175" t="s">
        <v>44</v>
      </c>
      <c r="B49" s="187" t="s">
        <v>27</v>
      </c>
      <c r="C49" s="187" t="s">
        <v>120</v>
      </c>
      <c r="D49" s="85" t="s">
        <v>43</v>
      </c>
      <c r="E49" s="85" t="s">
        <v>28</v>
      </c>
      <c r="F49" s="86" t="s">
        <v>42</v>
      </c>
    </row>
    <row r="50" spans="1:6" ht="25.5" customHeight="1" x14ac:dyDescent="0.15">
      <c r="A50" s="186"/>
      <c r="B50" s="188"/>
      <c r="C50" s="189"/>
      <c r="D50" s="85" t="s">
        <v>41</v>
      </c>
      <c r="E50" s="85" t="s">
        <v>40</v>
      </c>
      <c r="F50" s="86" t="s">
        <v>39</v>
      </c>
    </row>
    <row r="51" spans="1:6" ht="39" customHeight="1" x14ac:dyDescent="0.15">
      <c r="A51" s="176"/>
      <c r="B51" s="99" t="s">
        <v>384</v>
      </c>
      <c r="C51" s="98" t="s">
        <v>385</v>
      </c>
      <c r="D51" s="101">
        <v>2700000</v>
      </c>
      <c r="E51" s="101">
        <v>2477000</v>
      </c>
      <c r="F51" s="102">
        <f t="shared" ref="F51" si="2">E51/D51</f>
        <v>0.91740740740740745</v>
      </c>
    </row>
    <row r="52" spans="1:6" ht="25.5" customHeight="1" x14ac:dyDescent="0.15">
      <c r="A52" s="175" t="s">
        <v>24</v>
      </c>
      <c r="B52" s="85" t="s">
        <v>38</v>
      </c>
      <c r="C52" s="151" t="s">
        <v>121</v>
      </c>
      <c r="D52" s="177" t="s">
        <v>37</v>
      </c>
      <c r="E52" s="178"/>
      <c r="F52" s="179"/>
    </row>
    <row r="53" spans="1:6" ht="25.5" customHeight="1" x14ac:dyDescent="0.15">
      <c r="A53" s="176"/>
      <c r="B53" s="88" t="s">
        <v>386</v>
      </c>
      <c r="C53" s="89" t="s">
        <v>387</v>
      </c>
      <c r="D53" s="180" t="s">
        <v>388</v>
      </c>
      <c r="E53" s="181"/>
      <c r="F53" s="182"/>
    </row>
    <row r="54" spans="1:6" ht="25.5" customHeight="1" x14ac:dyDescent="0.15">
      <c r="A54" s="91" t="s">
        <v>122</v>
      </c>
      <c r="B54" s="169" t="s">
        <v>163</v>
      </c>
      <c r="C54" s="170"/>
      <c r="D54" s="170"/>
      <c r="E54" s="170"/>
      <c r="F54" s="171"/>
    </row>
    <row r="55" spans="1:6" ht="25.5" customHeight="1" x14ac:dyDescent="0.15">
      <c r="A55" s="91" t="s">
        <v>36</v>
      </c>
      <c r="B55" s="169" t="s">
        <v>34</v>
      </c>
      <c r="C55" s="170"/>
      <c r="D55" s="170"/>
      <c r="E55" s="170"/>
      <c r="F55" s="171"/>
    </row>
    <row r="56" spans="1:6" ht="25.5" customHeight="1" thickBot="1" x14ac:dyDescent="0.2">
      <c r="A56" s="90" t="s">
        <v>35</v>
      </c>
      <c r="B56" s="172"/>
      <c r="C56" s="173"/>
      <c r="D56" s="173"/>
      <c r="E56" s="173"/>
      <c r="F56" s="174"/>
    </row>
    <row r="57" spans="1:6" ht="25.5" customHeight="1" thickTop="1" x14ac:dyDescent="0.15">
      <c r="A57" s="84" t="s">
        <v>45</v>
      </c>
      <c r="B57" s="183" t="s">
        <v>319</v>
      </c>
      <c r="C57" s="184"/>
      <c r="D57" s="184"/>
      <c r="E57" s="184"/>
      <c r="F57" s="185"/>
    </row>
    <row r="58" spans="1:6" ht="25.5" customHeight="1" x14ac:dyDescent="0.15">
      <c r="A58" s="175" t="s">
        <v>44</v>
      </c>
      <c r="B58" s="187" t="s">
        <v>27</v>
      </c>
      <c r="C58" s="187" t="s">
        <v>120</v>
      </c>
      <c r="D58" s="85" t="s">
        <v>43</v>
      </c>
      <c r="E58" s="85" t="s">
        <v>28</v>
      </c>
      <c r="F58" s="86" t="s">
        <v>42</v>
      </c>
    </row>
    <row r="59" spans="1:6" ht="25.5" customHeight="1" x14ac:dyDescent="0.15">
      <c r="A59" s="186"/>
      <c r="B59" s="188"/>
      <c r="C59" s="189"/>
      <c r="D59" s="85" t="s">
        <v>41</v>
      </c>
      <c r="E59" s="85" t="s">
        <v>40</v>
      </c>
      <c r="F59" s="86" t="s">
        <v>39</v>
      </c>
    </row>
    <row r="60" spans="1:6" ht="39" customHeight="1" x14ac:dyDescent="0.15">
      <c r="A60" s="176"/>
      <c r="B60" s="99" t="s">
        <v>389</v>
      </c>
      <c r="C60" s="98" t="s">
        <v>390</v>
      </c>
      <c r="D60" s="101">
        <v>1357000</v>
      </c>
      <c r="E60" s="101">
        <v>1293000</v>
      </c>
      <c r="F60" s="102">
        <f t="shared" ref="F60" si="3">E60/D60</f>
        <v>0.95283714075165804</v>
      </c>
    </row>
    <row r="61" spans="1:6" ht="25.5" customHeight="1" x14ac:dyDescent="0.15">
      <c r="A61" s="175" t="s">
        <v>24</v>
      </c>
      <c r="B61" s="85" t="s">
        <v>38</v>
      </c>
      <c r="C61" s="151" t="s">
        <v>121</v>
      </c>
      <c r="D61" s="177" t="s">
        <v>37</v>
      </c>
      <c r="E61" s="178"/>
      <c r="F61" s="179"/>
    </row>
    <row r="62" spans="1:6" ht="25.5" customHeight="1" x14ac:dyDescent="0.15">
      <c r="A62" s="176"/>
      <c r="B62" s="88" t="s">
        <v>391</v>
      </c>
      <c r="C62" s="89" t="s">
        <v>392</v>
      </c>
      <c r="D62" s="180" t="s">
        <v>393</v>
      </c>
      <c r="E62" s="181"/>
      <c r="F62" s="182"/>
    </row>
    <row r="63" spans="1:6" ht="25.5" customHeight="1" x14ac:dyDescent="0.15">
      <c r="A63" s="91" t="s">
        <v>122</v>
      </c>
      <c r="B63" s="169" t="s">
        <v>163</v>
      </c>
      <c r="C63" s="170"/>
      <c r="D63" s="170"/>
      <c r="E63" s="170"/>
      <c r="F63" s="171"/>
    </row>
    <row r="64" spans="1:6" ht="25.5" customHeight="1" x14ac:dyDescent="0.15">
      <c r="A64" s="91" t="s">
        <v>36</v>
      </c>
      <c r="B64" s="169" t="s">
        <v>34</v>
      </c>
      <c r="C64" s="170"/>
      <c r="D64" s="170"/>
      <c r="E64" s="170"/>
      <c r="F64" s="171"/>
    </row>
    <row r="65" spans="1:6" ht="25.5" customHeight="1" thickBot="1" x14ac:dyDescent="0.2">
      <c r="A65" s="90" t="s">
        <v>35</v>
      </c>
      <c r="B65" s="172"/>
      <c r="C65" s="173"/>
      <c r="D65" s="173"/>
      <c r="E65" s="173"/>
      <c r="F65" s="174"/>
    </row>
    <row r="66" spans="1:6" ht="25.5" customHeight="1" thickTop="1" x14ac:dyDescent="0.15">
      <c r="A66" s="84" t="s">
        <v>45</v>
      </c>
      <c r="B66" s="183" t="s">
        <v>394</v>
      </c>
      <c r="C66" s="184"/>
      <c r="D66" s="184"/>
      <c r="E66" s="184"/>
      <c r="F66" s="185"/>
    </row>
    <row r="67" spans="1:6" ht="25.5" customHeight="1" x14ac:dyDescent="0.15">
      <c r="A67" s="175" t="s">
        <v>44</v>
      </c>
      <c r="B67" s="187" t="s">
        <v>27</v>
      </c>
      <c r="C67" s="187" t="s">
        <v>120</v>
      </c>
      <c r="D67" s="85" t="s">
        <v>43</v>
      </c>
      <c r="E67" s="85" t="s">
        <v>28</v>
      </c>
      <c r="F67" s="86" t="s">
        <v>42</v>
      </c>
    </row>
    <row r="68" spans="1:6" ht="25.5" customHeight="1" x14ac:dyDescent="0.15">
      <c r="A68" s="186"/>
      <c r="B68" s="188"/>
      <c r="C68" s="189"/>
      <c r="D68" s="85" t="s">
        <v>41</v>
      </c>
      <c r="E68" s="85" t="s">
        <v>40</v>
      </c>
      <c r="F68" s="86" t="s">
        <v>39</v>
      </c>
    </row>
    <row r="69" spans="1:6" ht="39" customHeight="1" x14ac:dyDescent="0.15">
      <c r="A69" s="176"/>
      <c r="B69" s="99" t="s">
        <v>331</v>
      </c>
      <c r="C69" s="98" t="s">
        <v>395</v>
      </c>
      <c r="D69" s="101">
        <v>3000000</v>
      </c>
      <c r="E69" s="101">
        <v>2850000</v>
      </c>
      <c r="F69" s="102">
        <f t="shared" ref="F69" si="4">E69/D69</f>
        <v>0.95</v>
      </c>
    </row>
    <row r="70" spans="1:6" ht="25.5" customHeight="1" x14ac:dyDescent="0.15">
      <c r="A70" s="175" t="s">
        <v>24</v>
      </c>
      <c r="B70" s="85" t="s">
        <v>38</v>
      </c>
      <c r="C70" s="151" t="s">
        <v>121</v>
      </c>
      <c r="D70" s="177" t="s">
        <v>37</v>
      </c>
      <c r="E70" s="178"/>
      <c r="F70" s="179"/>
    </row>
    <row r="71" spans="1:6" ht="25.5" customHeight="1" x14ac:dyDescent="0.15">
      <c r="A71" s="176"/>
      <c r="B71" s="88" t="s">
        <v>280</v>
      </c>
      <c r="C71" s="89" t="s">
        <v>396</v>
      </c>
      <c r="D71" s="180" t="s">
        <v>397</v>
      </c>
      <c r="E71" s="181"/>
      <c r="F71" s="182"/>
    </row>
    <row r="72" spans="1:6" ht="25.5" customHeight="1" x14ac:dyDescent="0.15">
      <c r="A72" s="91" t="s">
        <v>122</v>
      </c>
      <c r="B72" s="169" t="s">
        <v>163</v>
      </c>
      <c r="C72" s="170"/>
      <c r="D72" s="170"/>
      <c r="E72" s="170"/>
      <c r="F72" s="171"/>
    </row>
    <row r="73" spans="1:6" ht="25.5" customHeight="1" x14ac:dyDescent="0.15">
      <c r="A73" s="91" t="s">
        <v>36</v>
      </c>
      <c r="B73" s="169" t="s">
        <v>34</v>
      </c>
      <c r="C73" s="170"/>
      <c r="D73" s="170"/>
      <c r="E73" s="170"/>
      <c r="F73" s="171"/>
    </row>
    <row r="74" spans="1:6" ht="25.5" customHeight="1" thickBot="1" x14ac:dyDescent="0.2">
      <c r="A74" s="90" t="s">
        <v>35</v>
      </c>
      <c r="B74" s="172"/>
      <c r="C74" s="173"/>
      <c r="D74" s="173"/>
      <c r="E74" s="173"/>
      <c r="F74" s="174"/>
    </row>
    <row r="75" spans="1:6" ht="25.5" customHeight="1" thickTop="1" x14ac:dyDescent="0.15">
      <c r="A75" s="84" t="s">
        <v>45</v>
      </c>
      <c r="B75" s="183" t="s">
        <v>398</v>
      </c>
      <c r="C75" s="184"/>
      <c r="D75" s="184"/>
      <c r="E75" s="184"/>
      <c r="F75" s="185"/>
    </row>
    <row r="76" spans="1:6" ht="25.5" customHeight="1" x14ac:dyDescent="0.15">
      <c r="A76" s="175" t="s">
        <v>44</v>
      </c>
      <c r="B76" s="187" t="s">
        <v>27</v>
      </c>
      <c r="C76" s="187" t="s">
        <v>120</v>
      </c>
      <c r="D76" s="85" t="s">
        <v>43</v>
      </c>
      <c r="E76" s="85" t="s">
        <v>28</v>
      </c>
      <c r="F76" s="86" t="s">
        <v>42</v>
      </c>
    </row>
    <row r="77" spans="1:6" ht="25.5" customHeight="1" x14ac:dyDescent="0.15">
      <c r="A77" s="186"/>
      <c r="B77" s="188"/>
      <c r="C77" s="189"/>
      <c r="D77" s="85" t="s">
        <v>41</v>
      </c>
      <c r="E77" s="85" t="s">
        <v>40</v>
      </c>
      <c r="F77" s="86" t="s">
        <v>39</v>
      </c>
    </row>
    <row r="78" spans="1:6" ht="39" customHeight="1" x14ac:dyDescent="0.15">
      <c r="A78" s="176"/>
      <c r="B78" s="99" t="s">
        <v>331</v>
      </c>
      <c r="C78" s="98" t="s">
        <v>399</v>
      </c>
      <c r="D78" s="101">
        <v>5300000</v>
      </c>
      <c r="E78" s="101">
        <v>5026000</v>
      </c>
      <c r="F78" s="102">
        <f t="shared" ref="F78" si="5">E78/D78</f>
        <v>0.94830188679245286</v>
      </c>
    </row>
    <row r="79" spans="1:6" ht="25.5" customHeight="1" x14ac:dyDescent="0.15">
      <c r="A79" s="175" t="s">
        <v>24</v>
      </c>
      <c r="B79" s="85" t="s">
        <v>38</v>
      </c>
      <c r="C79" s="151" t="s">
        <v>121</v>
      </c>
      <c r="D79" s="177" t="s">
        <v>37</v>
      </c>
      <c r="E79" s="178"/>
      <c r="F79" s="179"/>
    </row>
    <row r="80" spans="1:6" ht="25.5" customHeight="1" x14ac:dyDescent="0.15">
      <c r="A80" s="176"/>
      <c r="B80" s="88" t="s">
        <v>400</v>
      </c>
      <c r="C80" s="89" t="s">
        <v>401</v>
      </c>
      <c r="D80" s="180" t="s">
        <v>402</v>
      </c>
      <c r="E80" s="181"/>
      <c r="F80" s="182"/>
    </row>
    <row r="81" spans="1:6" ht="25.5" customHeight="1" x14ac:dyDescent="0.15">
      <c r="A81" s="91" t="s">
        <v>122</v>
      </c>
      <c r="B81" s="169" t="s">
        <v>163</v>
      </c>
      <c r="C81" s="170"/>
      <c r="D81" s="170"/>
      <c r="E81" s="170"/>
      <c r="F81" s="171"/>
    </row>
    <row r="82" spans="1:6" ht="25.5" customHeight="1" x14ac:dyDescent="0.15">
      <c r="A82" s="91" t="s">
        <v>36</v>
      </c>
      <c r="B82" s="169" t="s">
        <v>34</v>
      </c>
      <c r="C82" s="170"/>
      <c r="D82" s="170"/>
      <c r="E82" s="170"/>
      <c r="F82" s="171"/>
    </row>
    <row r="83" spans="1:6" ht="25.5" customHeight="1" thickBot="1" x14ac:dyDescent="0.2">
      <c r="A83" s="90" t="s">
        <v>35</v>
      </c>
      <c r="B83" s="172"/>
      <c r="C83" s="173"/>
      <c r="D83" s="173"/>
      <c r="E83" s="173"/>
      <c r="F83" s="174"/>
    </row>
    <row r="84" spans="1:6" ht="25.5" customHeight="1" thickTop="1" x14ac:dyDescent="0.15">
      <c r="A84" s="84" t="s">
        <v>45</v>
      </c>
      <c r="B84" s="183" t="s">
        <v>403</v>
      </c>
      <c r="C84" s="184"/>
      <c r="D84" s="184"/>
      <c r="E84" s="184"/>
      <c r="F84" s="185"/>
    </row>
    <row r="85" spans="1:6" ht="25.5" customHeight="1" x14ac:dyDescent="0.15">
      <c r="A85" s="175" t="s">
        <v>44</v>
      </c>
      <c r="B85" s="187" t="s">
        <v>27</v>
      </c>
      <c r="C85" s="187" t="s">
        <v>120</v>
      </c>
      <c r="D85" s="85" t="s">
        <v>43</v>
      </c>
      <c r="E85" s="85" t="s">
        <v>28</v>
      </c>
      <c r="F85" s="86" t="s">
        <v>42</v>
      </c>
    </row>
    <row r="86" spans="1:6" ht="25.5" customHeight="1" x14ac:dyDescent="0.15">
      <c r="A86" s="186"/>
      <c r="B86" s="188"/>
      <c r="C86" s="189"/>
      <c r="D86" s="85" t="s">
        <v>41</v>
      </c>
      <c r="E86" s="85" t="s">
        <v>40</v>
      </c>
      <c r="F86" s="86" t="s">
        <v>39</v>
      </c>
    </row>
    <row r="87" spans="1:6" ht="39" customHeight="1" x14ac:dyDescent="0.15">
      <c r="A87" s="176"/>
      <c r="B87" s="99" t="s">
        <v>404</v>
      </c>
      <c r="C87" s="98" t="s">
        <v>405</v>
      </c>
      <c r="D87" s="101">
        <v>997000</v>
      </c>
      <c r="E87" s="101">
        <v>945000</v>
      </c>
      <c r="F87" s="102">
        <f t="shared" ref="F87" si="6">E87/D87</f>
        <v>0.94784353059177529</v>
      </c>
    </row>
    <row r="88" spans="1:6" ht="25.5" customHeight="1" x14ac:dyDescent="0.15">
      <c r="A88" s="175" t="s">
        <v>24</v>
      </c>
      <c r="B88" s="85" t="s">
        <v>38</v>
      </c>
      <c r="C88" s="151" t="s">
        <v>121</v>
      </c>
      <c r="D88" s="177" t="s">
        <v>37</v>
      </c>
      <c r="E88" s="178"/>
      <c r="F88" s="179"/>
    </row>
    <row r="89" spans="1:6" ht="25.5" customHeight="1" x14ac:dyDescent="0.15">
      <c r="A89" s="176"/>
      <c r="B89" s="88" t="s">
        <v>406</v>
      </c>
      <c r="C89" s="89" t="s">
        <v>407</v>
      </c>
      <c r="D89" s="180" t="s">
        <v>408</v>
      </c>
      <c r="E89" s="181"/>
      <c r="F89" s="182"/>
    </row>
    <row r="90" spans="1:6" ht="25.5" customHeight="1" x14ac:dyDescent="0.15">
      <c r="A90" s="91" t="s">
        <v>122</v>
      </c>
      <c r="B90" s="169" t="s">
        <v>163</v>
      </c>
      <c r="C90" s="170"/>
      <c r="D90" s="170"/>
      <c r="E90" s="170"/>
      <c r="F90" s="171"/>
    </row>
    <row r="91" spans="1:6" ht="25.5" customHeight="1" x14ac:dyDescent="0.15">
      <c r="A91" s="91" t="s">
        <v>36</v>
      </c>
      <c r="B91" s="169" t="s">
        <v>34</v>
      </c>
      <c r="C91" s="170"/>
      <c r="D91" s="170"/>
      <c r="E91" s="170"/>
      <c r="F91" s="171"/>
    </row>
    <row r="92" spans="1:6" ht="25.5" customHeight="1" thickBot="1" x14ac:dyDescent="0.2">
      <c r="A92" s="90" t="s">
        <v>35</v>
      </c>
      <c r="B92" s="172"/>
      <c r="C92" s="173"/>
      <c r="D92" s="173"/>
      <c r="E92" s="173"/>
      <c r="F92" s="174"/>
    </row>
    <row r="93" spans="1:6" ht="25.5" customHeight="1" thickTop="1" x14ac:dyDescent="0.15">
      <c r="A93" s="84" t="s">
        <v>45</v>
      </c>
      <c r="B93" s="183" t="s">
        <v>409</v>
      </c>
      <c r="C93" s="184"/>
      <c r="D93" s="184"/>
      <c r="E93" s="184"/>
      <c r="F93" s="185"/>
    </row>
    <row r="94" spans="1:6" ht="25.5" customHeight="1" x14ac:dyDescent="0.15">
      <c r="A94" s="175" t="s">
        <v>44</v>
      </c>
      <c r="B94" s="187" t="s">
        <v>27</v>
      </c>
      <c r="C94" s="187" t="s">
        <v>120</v>
      </c>
      <c r="D94" s="85" t="s">
        <v>43</v>
      </c>
      <c r="E94" s="85" t="s">
        <v>28</v>
      </c>
      <c r="F94" s="86" t="s">
        <v>42</v>
      </c>
    </row>
    <row r="95" spans="1:6" ht="25.5" customHeight="1" x14ac:dyDescent="0.15">
      <c r="A95" s="186"/>
      <c r="B95" s="188"/>
      <c r="C95" s="189"/>
      <c r="D95" s="85" t="s">
        <v>41</v>
      </c>
      <c r="E95" s="85" t="s">
        <v>40</v>
      </c>
      <c r="F95" s="86" t="s">
        <v>39</v>
      </c>
    </row>
    <row r="96" spans="1:6" ht="39" customHeight="1" x14ac:dyDescent="0.15">
      <c r="A96" s="176"/>
      <c r="B96" s="99" t="s">
        <v>410</v>
      </c>
      <c r="C96" s="98" t="s">
        <v>411</v>
      </c>
      <c r="D96" s="101">
        <v>1500000</v>
      </c>
      <c r="E96" s="101">
        <v>1455000</v>
      </c>
      <c r="F96" s="102">
        <f t="shared" ref="F96" si="7">E96/D96</f>
        <v>0.97</v>
      </c>
    </row>
    <row r="97" spans="1:6" ht="25.5" customHeight="1" x14ac:dyDescent="0.15">
      <c r="A97" s="175" t="s">
        <v>24</v>
      </c>
      <c r="B97" s="85" t="s">
        <v>38</v>
      </c>
      <c r="C97" s="151" t="s">
        <v>121</v>
      </c>
      <c r="D97" s="177" t="s">
        <v>37</v>
      </c>
      <c r="E97" s="178"/>
      <c r="F97" s="179"/>
    </row>
    <row r="98" spans="1:6" ht="25.5" customHeight="1" x14ac:dyDescent="0.15">
      <c r="A98" s="176"/>
      <c r="B98" s="88" t="s">
        <v>412</v>
      </c>
      <c r="C98" s="89" t="s">
        <v>354</v>
      </c>
      <c r="D98" s="180" t="s">
        <v>413</v>
      </c>
      <c r="E98" s="181"/>
      <c r="F98" s="182"/>
    </row>
    <row r="99" spans="1:6" ht="25.5" customHeight="1" x14ac:dyDescent="0.15">
      <c r="A99" s="91" t="s">
        <v>122</v>
      </c>
      <c r="B99" s="169" t="s">
        <v>163</v>
      </c>
      <c r="C99" s="170"/>
      <c r="D99" s="170"/>
      <c r="E99" s="170"/>
      <c r="F99" s="171"/>
    </row>
    <row r="100" spans="1:6" ht="25.5" customHeight="1" x14ac:dyDescent="0.15">
      <c r="A100" s="91" t="s">
        <v>36</v>
      </c>
      <c r="B100" s="169" t="s">
        <v>34</v>
      </c>
      <c r="C100" s="170"/>
      <c r="D100" s="170"/>
      <c r="E100" s="170"/>
      <c r="F100" s="171"/>
    </row>
    <row r="101" spans="1:6" ht="25.5" customHeight="1" thickBot="1" x14ac:dyDescent="0.2">
      <c r="A101" s="90" t="s">
        <v>35</v>
      </c>
      <c r="B101" s="172"/>
      <c r="C101" s="173"/>
      <c r="D101" s="173"/>
      <c r="E101" s="173"/>
      <c r="F101" s="174"/>
    </row>
    <row r="102" spans="1:6" ht="25.5" customHeight="1" thickTop="1" x14ac:dyDescent="0.15">
      <c r="A102" s="84" t="s">
        <v>45</v>
      </c>
      <c r="B102" s="183" t="s">
        <v>414</v>
      </c>
      <c r="C102" s="184"/>
      <c r="D102" s="184"/>
      <c r="E102" s="184"/>
      <c r="F102" s="185"/>
    </row>
    <row r="103" spans="1:6" ht="25.5" customHeight="1" x14ac:dyDescent="0.15">
      <c r="A103" s="175" t="s">
        <v>44</v>
      </c>
      <c r="B103" s="187" t="s">
        <v>27</v>
      </c>
      <c r="C103" s="187" t="s">
        <v>120</v>
      </c>
      <c r="D103" s="85" t="s">
        <v>43</v>
      </c>
      <c r="E103" s="85" t="s">
        <v>28</v>
      </c>
      <c r="F103" s="86" t="s">
        <v>42</v>
      </c>
    </row>
    <row r="104" spans="1:6" ht="25.5" customHeight="1" x14ac:dyDescent="0.15">
      <c r="A104" s="186"/>
      <c r="B104" s="188"/>
      <c r="C104" s="189"/>
      <c r="D104" s="85" t="s">
        <v>41</v>
      </c>
      <c r="E104" s="85" t="s">
        <v>40</v>
      </c>
      <c r="F104" s="86" t="s">
        <v>39</v>
      </c>
    </row>
    <row r="105" spans="1:6" ht="39" customHeight="1" x14ac:dyDescent="0.15">
      <c r="A105" s="176"/>
      <c r="B105" s="99" t="s">
        <v>415</v>
      </c>
      <c r="C105" s="98" t="s">
        <v>416</v>
      </c>
      <c r="D105" s="101">
        <v>13000000</v>
      </c>
      <c r="E105" s="101">
        <v>12700000</v>
      </c>
      <c r="F105" s="102">
        <f t="shared" ref="F105" si="8">E105/D105</f>
        <v>0.97692307692307689</v>
      </c>
    </row>
    <row r="106" spans="1:6" ht="25.5" customHeight="1" x14ac:dyDescent="0.15">
      <c r="A106" s="175" t="s">
        <v>24</v>
      </c>
      <c r="B106" s="85" t="s">
        <v>38</v>
      </c>
      <c r="C106" s="151" t="s">
        <v>121</v>
      </c>
      <c r="D106" s="177" t="s">
        <v>37</v>
      </c>
      <c r="E106" s="178"/>
      <c r="F106" s="179"/>
    </row>
    <row r="107" spans="1:6" ht="25.5" customHeight="1" x14ac:dyDescent="0.15">
      <c r="A107" s="176"/>
      <c r="B107" s="88" t="s">
        <v>417</v>
      </c>
      <c r="C107" s="89" t="s">
        <v>418</v>
      </c>
      <c r="D107" s="180" t="s">
        <v>419</v>
      </c>
      <c r="E107" s="181"/>
      <c r="F107" s="182"/>
    </row>
    <row r="108" spans="1:6" ht="25.5" customHeight="1" x14ac:dyDescent="0.15">
      <c r="A108" s="91" t="s">
        <v>122</v>
      </c>
      <c r="B108" s="169" t="s">
        <v>163</v>
      </c>
      <c r="C108" s="170"/>
      <c r="D108" s="170"/>
      <c r="E108" s="170"/>
      <c r="F108" s="171"/>
    </row>
    <row r="109" spans="1:6" ht="25.5" customHeight="1" x14ac:dyDescent="0.15">
      <c r="A109" s="91" t="s">
        <v>36</v>
      </c>
      <c r="B109" s="169" t="s">
        <v>34</v>
      </c>
      <c r="C109" s="170"/>
      <c r="D109" s="170"/>
      <c r="E109" s="170"/>
      <c r="F109" s="171"/>
    </row>
    <row r="110" spans="1:6" ht="25.5" customHeight="1" thickBot="1" x14ac:dyDescent="0.2">
      <c r="A110" s="90" t="s">
        <v>35</v>
      </c>
      <c r="B110" s="172"/>
      <c r="C110" s="173"/>
      <c r="D110" s="173"/>
      <c r="E110" s="173"/>
      <c r="F110" s="174"/>
    </row>
    <row r="111" spans="1:6" ht="25.5" customHeight="1" thickTop="1" x14ac:dyDescent="0.15">
      <c r="A111" s="84" t="s">
        <v>45</v>
      </c>
      <c r="B111" s="183" t="s">
        <v>420</v>
      </c>
      <c r="C111" s="184"/>
      <c r="D111" s="184"/>
      <c r="E111" s="184"/>
      <c r="F111" s="185"/>
    </row>
    <row r="112" spans="1:6" ht="25.5" customHeight="1" x14ac:dyDescent="0.15">
      <c r="A112" s="175" t="s">
        <v>44</v>
      </c>
      <c r="B112" s="187" t="s">
        <v>27</v>
      </c>
      <c r="C112" s="187" t="s">
        <v>120</v>
      </c>
      <c r="D112" s="85" t="s">
        <v>43</v>
      </c>
      <c r="E112" s="85" t="s">
        <v>28</v>
      </c>
      <c r="F112" s="86" t="s">
        <v>42</v>
      </c>
    </row>
    <row r="113" spans="1:6" ht="25.5" customHeight="1" x14ac:dyDescent="0.15">
      <c r="A113" s="186"/>
      <c r="B113" s="188"/>
      <c r="C113" s="189"/>
      <c r="D113" s="85" t="s">
        <v>41</v>
      </c>
      <c r="E113" s="85" t="s">
        <v>40</v>
      </c>
      <c r="F113" s="86" t="s">
        <v>39</v>
      </c>
    </row>
    <row r="114" spans="1:6" ht="39" customHeight="1" x14ac:dyDescent="0.15">
      <c r="A114" s="176"/>
      <c r="B114" s="99" t="s">
        <v>421</v>
      </c>
      <c r="C114" s="98" t="s">
        <v>422</v>
      </c>
      <c r="D114" s="101">
        <v>3150000</v>
      </c>
      <c r="E114" s="101">
        <v>3000000</v>
      </c>
      <c r="F114" s="102">
        <f t="shared" ref="F114" si="9">E114/D114</f>
        <v>0.95238095238095233</v>
      </c>
    </row>
    <row r="115" spans="1:6" ht="25.5" customHeight="1" x14ac:dyDescent="0.15">
      <c r="A115" s="175" t="s">
        <v>24</v>
      </c>
      <c r="B115" s="85" t="s">
        <v>38</v>
      </c>
      <c r="C115" s="151" t="s">
        <v>121</v>
      </c>
      <c r="D115" s="177" t="s">
        <v>37</v>
      </c>
      <c r="E115" s="178"/>
      <c r="F115" s="179"/>
    </row>
    <row r="116" spans="1:6" ht="25.5" customHeight="1" x14ac:dyDescent="0.15">
      <c r="A116" s="176"/>
      <c r="B116" s="88" t="s">
        <v>352</v>
      </c>
      <c r="C116" s="89" t="s">
        <v>423</v>
      </c>
      <c r="D116" s="180" t="s">
        <v>424</v>
      </c>
      <c r="E116" s="181"/>
      <c r="F116" s="182"/>
    </row>
    <row r="117" spans="1:6" ht="25.5" customHeight="1" x14ac:dyDescent="0.15">
      <c r="A117" s="91" t="s">
        <v>122</v>
      </c>
      <c r="B117" s="169" t="s">
        <v>163</v>
      </c>
      <c r="C117" s="170"/>
      <c r="D117" s="170"/>
      <c r="E117" s="170"/>
      <c r="F117" s="171"/>
    </row>
    <row r="118" spans="1:6" ht="25.5" customHeight="1" x14ac:dyDescent="0.15">
      <c r="A118" s="91" t="s">
        <v>36</v>
      </c>
      <c r="B118" s="169" t="s">
        <v>34</v>
      </c>
      <c r="C118" s="170"/>
      <c r="D118" s="170"/>
      <c r="E118" s="170"/>
      <c r="F118" s="171"/>
    </row>
    <row r="119" spans="1:6" ht="25.5" customHeight="1" thickBot="1" x14ac:dyDescent="0.2">
      <c r="A119" s="90" t="s">
        <v>35</v>
      </c>
      <c r="B119" s="172"/>
      <c r="C119" s="173"/>
      <c r="D119" s="173"/>
      <c r="E119" s="173"/>
      <c r="F119" s="174"/>
    </row>
    <row r="120" spans="1:6" ht="14.25" thickTop="1" x14ac:dyDescent="0.15"/>
  </sheetData>
  <mergeCells count="131">
    <mergeCell ref="B119:F119"/>
    <mergeCell ref="A115:A116"/>
    <mergeCell ref="D115:F115"/>
    <mergeCell ref="D116:F116"/>
    <mergeCell ref="B117:F117"/>
    <mergeCell ref="B118:F118"/>
    <mergeCell ref="B110:F110"/>
    <mergeCell ref="B111:F111"/>
    <mergeCell ref="A112:A114"/>
    <mergeCell ref="B112:B113"/>
    <mergeCell ref="C112:C113"/>
    <mergeCell ref="A106:A107"/>
    <mergeCell ref="D106:F106"/>
    <mergeCell ref="D107:F107"/>
    <mergeCell ref="B108:F108"/>
    <mergeCell ref="B109:F109"/>
    <mergeCell ref="B101:F101"/>
    <mergeCell ref="B102:F102"/>
    <mergeCell ref="A103:A105"/>
    <mergeCell ref="B103:B104"/>
    <mergeCell ref="C103:C104"/>
    <mergeCell ref="A97:A98"/>
    <mergeCell ref="D97:F97"/>
    <mergeCell ref="D98:F98"/>
    <mergeCell ref="B99:F99"/>
    <mergeCell ref="B100:F100"/>
    <mergeCell ref="B90:F90"/>
    <mergeCell ref="B91:F91"/>
    <mergeCell ref="B92:F92"/>
    <mergeCell ref="B93:F93"/>
    <mergeCell ref="A94:A96"/>
    <mergeCell ref="B94:B95"/>
    <mergeCell ref="C94:C95"/>
    <mergeCell ref="B84:F84"/>
    <mergeCell ref="A85:A87"/>
    <mergeCell ref="B85:B86"/>
    <mergeCell ref="C85:C86"/>
    <mergeCell ref="A88:A89"/>
    <mergeCell ref="D88:F88"/>
    <mergeCell ref="D89:F89"/>
    <mergeCell ref="B83:F83"/>
    <mergeCell ref="A79:A80"/>
    <mergeCell ref="D79:F79"/>
    <mergeCell ref="D80:F80"/>
    <mergeCell ref="B81:F81"/>
    <mergeCell ref="B82:F82"/>
    <mergeCell ref="B74:F74"/>
    <mergeCell ref="B75:F75"/>
    <mergeCell ref="A76:A78"/>
    <mergeCell ref="B76:B77"/>
    <mergeCell ref="C76:C77"/>
    <mergeCell ref="A70:A71"/>
    <mergeCell ref="D70:F70"/>
    <mergeCell ref="D71:F71"/>
    <mergeCell ref="B72:F72"/>
    <mergeCell ref="B73:F73"/>
    <mergeCell ref="B65:F65"/>
    <mergeCell ref="B66:F66"/>
    <mergeCell ref="A67:A69"/>
    <mergeCell ref="B67:B68"/>
    <mergeCell ref="C67:C68"/>
    <mergeCell ref="A61:A62"/>
    <mergeCell ref="D61:F61"/>
    <mergeCell ref="D62:F62"/>
    <mergeCell ref="B63:F63"/>
    <mergeCell ref="B64:F64"/>
    <mergeCell ref="B56:F56"/>
    <mergeCell ref="B57:F57"/>
    <mergeCell ref="A58:A60"/>
    <mergeCell ref="B58:B59"/>
    <mergeCell ref="C58:C59"/>
    <mergeCell ref="A52:A53"/>
    <mergeCell ref="D52:F52"/>
    <mergeCell ref="D53:F53"/>
    <mergeCell ref="B54:F54"/>
    <mergeCell ref="B55:F55"/>
    <mergeCell ref="B47:F47"/>
    <mergeCell ref="B48:F48"/>
    <mergeCell ref="A49:A51"/>
    <mergeCell ref="B49:B50"/>
    <mergeCell ref="C49:C50"/>
    <mergeCell ref="A43:A44"/>
    <mergeCell ref="D43:F43"/>
    <mergeCell ref="D44:F44"/>
    <mergeCell ref="B45:F45"/>
    <mergeCell ref="B46:F46"/>
    <mergeCell ref="B38:F38"/>
    <mergeCell ref="B39:F39"/>
    <mergeCell ref="A40:A42"/>
    <mergeCell ref="B40:B41"/>
    <mergeCell ref="C40:C41"/>
    <mergeCell ref="A34:A35"/>
    <mergeCell ref="D34:F34"/>
    <mergeCell ref="D35:F35"/>
    <mergeCell ref="B36:F36"/>
    <mergeCell ref="B37:F37"/>
    <mergeCell ref="B27:F27"/>
    <mergeCell ref="B28:F28"/>
    <mergeCell ref="B29:F29"/>
    <mergeCell ref="B30:F30"/>
    <mergeCell ref="A31:A33"/>
    <mergeCell ref="B31:B32"/>
    <mergeCell ref="C31:C32"/>
    <mergeCell ref="B21:F21"/>
    <mergeCell ref="A22:A24"/>
    <mergeCell ref="B22:B23"/>
    <mergeCell ref="C22:C23"/>
    <mergeCell ref="A25:A26"/>
    <mergeCell ref="D25:F25"/>
    <mergeCell ref="D26:F26"/>
    <mergeCell ref="B18:F18"/>
    <mergeCell ref="B19:F19"/>
    <mergeCell ref="B20:F20"/>
    <mergeCell ref="B12:F12"/>
    <mergeCell ref="A13:A15"/>
    <mergeCell ref="B13:B14"/>
    <mergeCell ref="C13:C14"/>
    <mergeCell ref="A16:A17"/>
    <mergeCell ref="D16:F16"/>
    <mergeCell ref="D17:F17"/>
    <mergeCell ref="A1:F1"/>
    <mergeCell ref="B3:F3"/>
    <mergeCell ref="A4:A6"/>
    <mergeCell ref="B4:B5"/>
    <mergeCell ref="C4:C5"/>
    <mergeCell ref="B9:F9"/>
    <mergeCell ref="B10:F10"/>
    <mergeCell ref="B11:F11"/>
    <mergeCell ref="A7:A8"/>
    <mergeCell ref="D7:F7"/>
    <mergeCell ref="D8:F8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B5" sqref="B5"/>
    </sheetView>
  </sheetViews>
  <sheetFormatPr defaultRowHeight="13.5" x14ac:dyDescent="0.15"/>
  <cols>
    <col min="1" max="1" width="12.5546875" style="1" customWidth="1"/>
    <col min="2" max="2" width="20.77734375" style="1" customWidth="1"/>
    <col min="3" max="4" width="11.109375" style="1" customWidth="1"/>
    <col min="5" max="7" width="9.5546875" style="1" customWidth="1"/>
    <col min="8" max="8" width="11.44140625" style="1" bestFit="1" customWidth="1"/>
    <col min="9" max="9" width="16.109375" style="4" customWidth="1"/>
    <col min="10" max="16384" width="8.88671875" style="13"/>
  </cols>
  <sheetData>
    <row r="1" spans="1:9" ht="25.5" x14ac:dyDescent="0.15">
      <c r="A1" s="156" t="s">
        <v>84</v>
      </c>
      <c r="B1" s="156"/>
      <c r="C1" s="156"/>
      <c r="D1" s="156"/>
      <c r="E1" s="156"/>
      <c r="F1" s="156"/>
      <c r="G1" s="156"/>
      <c r="H1" s="156"/>
      <c r="I1" s="156"/>
    </row>
    <row r="2" spans="1:9" ht="25.5" x14ac:dyDescent="0.15">
      <c r="A2" s="190" t="s">
        <v>21</v>
      </c>
      <c r="B2" s="190"/>
      <c r="C2" s="22"/>
      <c r="D2" s="22"/>
      <c r="E2" s="22"/>
      <c r="F2" s="22"/>
      <c r="G2" s="22"/>
      <c r="H2" s="22"/>
      <c r="I2" s="32" t="s">
        <v>83</v>
      </c>
    </row>
    <row r="3" spans="1:9" ht="26.25" customHeight="1" x14ac:dyDescent="0.15">
      <c r="A3" s="195" t="s">
        <v>82</v>
      </c>
      <c r="B3" s="193" t="s">
        <v>81</v>
      </c>
      <c r="C3" s="193" t="s">
        <v>80</v>
      </c>
      <c r="D3" s="193" t="s">
        <v>79</v>
      </c>
      <c r="E3" s="191" t="s">
        <v>78</v>
      </c>
      <c r="F3" s="192"/>
      <c r="G3" s="191" t="s">
        <v>77</v>
      </c>
      <c r="H3" s="192"/>
      <c r="I3" s="193" t="s">
        <v>76</v>
      </c>
    </row>
    <row r="4" spans="1:9" ht="28.5" customHeight="1" x14ac:dyDescent="0.15">
      <c r="A4" s="196"/>
      <c r="B4" s="194"/>
      <c r="C4" s="194"/>
      <c r="D4" s="194"/>
      <c r="E4" s="31" t="s">
        <v>75</v>
      </c>
      <c r="F4" s="31" t="s">
        <v>74</v>
      </c>
      <c r="G4" s="31" t="s">
        <v>75</v>
      </c>
      <c r="H4" s="31" t="s">
        <v>74</v>
      </c>
      <c r="I4" s="194"/>
    </row>
    <row r="5" spans="1:9" ht="28.5" customHeight="1" x14ac:dyDescent="0.15">
      <c r="A5" s="3"/>
      <c r="B5" s="29" t="s">
        <v>177</v>
      </c>
      <c r="C5" s="7"/>
      <c r="D5" s="7"/>
      <c r="E5" s="7"/>
      <c r="F5" s="7"/>
      <c r="G5" s="7"/>
      <c r="H5" s="7"/>
      <c r="I5" s="30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개찰현황</vt:lpstr>
      <vt:lpstr>입찰현황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pc</cp:lastModifiedBy>
  <cp:lastPrinted>2021-08-12T04:34:05Z</cp:lastPrinted>
  <dcterms:created xsi:type="dcterms:W3CDTF">2014-01-20T06:24:27Z</dcterms:created>
  <dcterms:modified xsi:type="dcterms:W3CDTF">2021-12-15T11:40:51Z</dcterms:modified>
</cp:coreProperties>
</file>