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36" i="9" l="1"/>
  <c r="F26" i="9"/>
  <c r="F16" i="9"/>
  <c r="F13" i="6" l="1"/>
  <c r="F12" i="6"/>
  <c r="F11" i="6"/>
  <c r="F10" i="6"/>
  <c r="F9" i="6"/>
  <c r="F8" i="6"/>
  <c r="F7" i="6"/>
  <c r="F5" i="6"/>
  <c r="F4" i="6"/>
  <c r="F6" i="6"/>
  <c r="H13" i="6" l="1"/>
  <c r="H12" i="6"/>
  <c r="H11" i="6"/>
  <c r="H10" i="6"/>
  <c r="H9" i="6"/>
  <c r="H8" i="6"/>
  <c r="H7" i="6"/>
  <c r="H6" i="6"/>
  <c r="H5" i="6"/>
  <c r="H4" i="6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<sst xmlns="http://schemas.openxmlformats.org/spreadsheetml/2006/main" count="596" uniqueCount="305">
  <si>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</si>
  <si>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</si>
  <si>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</si>
  <si>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</si>
  <si>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</si>
  <si>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</si>
  <si>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</si>
  <si>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</si>
  <si>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</si>
  <si>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</si>
  <si>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</si>
  <si>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</si>
  <si>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</si>
  <si>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</si>
  <si>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</si>
  <si>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</si>
  <si>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</si>
  <si>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</si>
  <si>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</si>
  <si>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</si>
  <si>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</si>
  <si>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</si>
  <si>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</si>
  <si>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</si>
  <si>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</si>
  <si>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</si>
  <si>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</si>
  <si>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</si>
  <si>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</si>
  <si>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</si>
  <si>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</si>
  <si>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</si>
  <si>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</si>
  <si>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</si>
  <si>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</si>
  <si>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</si>
  <si>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</si>
  <si>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</si>
  <si>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</si>
  <si>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</si>
  <si>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</si>
  <si>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</si>
  <si>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</si>
  <si>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</si>
  <si>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</si>
  <si>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</si>
  <si>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</si>
  <si>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</si>
  <si>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</si>
  <si>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</si>
  <si>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</si>
  <si>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</si>
  <si>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</si>
  <si>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</si>
  <si>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</si>
  <si>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</si>
  <si>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</si>
  <si>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</si>
  <si>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</si>
  <si>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</si>
  <si>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</si>
  <si>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</si>
  <si>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</si>
  <si>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</si>
  <si>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</si>
  <si>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</si>
  <si>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</si>
  <si>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</si>
  <si>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</si>
  <si>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</si>
  <si>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</si>
  <si>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</si>
  <si>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</si>
  <si>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</si>
  <si>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</si>
  <si>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</si>
  <si>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</si>
  <si>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</si>
  <si>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</si>
  <si>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</si>
  <si>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</si>
  <si>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</si>
  <si>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</si>
  <si>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</si>
  <si>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</si>
  <si>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</si>
  <si>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</si>
  <si>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</si>
  <si>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</si>
  <si>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</si>
  <si>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</si>
  <si>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</si>
  <si>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</si>
  <si>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</si>
  <si>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</si>
  <si>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</si>
  <si>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</si>
  <si>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</si>
  <si>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</si>
  <si>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</si>
  <si>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</si>
  <si>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</si>
  <si>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</si>
  <si>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</si>
  <si>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</si>
  <si>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</si>
  <si>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</si>
  <si>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</si>
  <si>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</si>
  <si>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</si>
  <si>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</si>
  <si>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</si>
  <si>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</si>
  <si>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</si>
  <si>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</si>
  <si>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</si>
  <si>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</si>
  <si>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</si>
  <si>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</si>
  <si>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</si>
  <si>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</si>
  <si>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</si>
  <si>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</si>
  <si>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2018.11.01.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</si>
  <si>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</si>
  <si>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</si>
  <si>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</si>
  <si>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</si>
  <si>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</si>
  <si>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</si>
  <si>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</si>
  <si>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</si>
  <si>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</si>
  <si>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</si>
  <si>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</si>
  <si>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</si>
  <si>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</si>
  <si>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2019년 대표이사 전용차량 운영</t>
    <phoneticPr fontId="3" type="noConversion"/>
  </si>
  <si>
    <t>2019년 업무용 차량운영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</si>
  <si>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</si>
  <si>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</si>
  <si>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</si>
  <si>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</si>
  <si>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</si>
  <si>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</si>
  <si>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</si>
  <si>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</si>
  <si>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</si>
  <si>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</si>
  <si>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</si>
  <si>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</si>
  <si>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사무국</t>
    <phoneticPr fontId="3" type="noConversion"/>
  </si>
  <si>
    <t>수의1인 견적</t>
    <phoneticPr fontId="3" type="noConversion"/>
  </si>
  <si>
    <t>지방계약법 시행령 제25조 1항</t>
    <phoneticPr fontId="3" type="noConversion"/>
  </si>
  <si>
    <t>031-729-9053</t>
    <phoneticPr fontId="3" type="noConversion"/>
  </si>
  <si>
    <t>최정배</t>
    <phoneticPr fontId="3" type="noConversion"/>
  </si>
  <si>
    <t>031-729-9016</t>
    <phoneticPr fontId="3" type="noConversion"/>
  </si>
  <si>
    <t>사무국</t>
    <phoneticPr fontId="3" type="noConversion"/>
  </si>
  <si>
    <t>서울지방조달청</t>
    <phoneticPr fontId="3" type="noConversion"/>
  </si>
  <si>
    <t>-이하빈칸-</t>
    <phoneticPr fontId="3" type="noConversion"/>
  </si>
  <si>
    <t>제3회 청소년국제컨퍼런스 인 성남 강연자 숙박</t>
    <phoneticPr fontId="3" type="noConversion"/>
  </si>
  <si>
    <t>수의총액</t>
    <phoneticPr fontId="3" type="noConversion"/>
  </si>
  <si>
    <t>제3회 청소년국제컨퍼런스 인 성남 통번역</t>
    <phoneticPr fontId="3" type="noConversion"/>
  </si>
  <si>
    <t>제3회 청소년국제컨퍼런스 인 성남 환영만찬비</t>
    <phoneticPr fontId="3" type="noConversion"/>
  </si>
  <si>
    <t>수의1인 견적</t>
    <phoneticPr fontId="3" type="noConversion"/>
  </si>
  <si>
    <t>활동진흥팀(이학현)</t>
    <phoneticPr fontId="3" type="noConversion"/>
  </si>
  <si>
    <t>2019.07.31.</t>
    <phoneticPr fontId="3" type="noConversion"/>
  </si>
  <si>
    <t>물품</t>
    <phoneticPr fontId="3" type="noConversion"/>
  </si>
  <si>
    <t>서울특별시 강남구 봉은사로 129-1</t>
    <phoneticPr fontId="3" type="noConversion"/>
  </si>
  <si>
    <t>-이하빈칸-</t>
    <phoneticPr fontId="3" type="noConversion"/>
  </si>
  <si>
    <t>2019.07.31.</t>
    <phoneticPr fontId="3" type="noConversion"/>
  </si>
  <si>
    <t>해당없음</t>
    <phoneticPr fontId="3" type="noConversion"/>
  </si>
  <si>
    <t>2019년 서버 증설</t>
    <phoneticPr fontId="3" type="noConversion"/>
  </si>
  <si>
    <t>서인욱</t>
    <phoneticPr fontId="3" type="noConversion"/>
  </si>
  <si>
    <t>031-729-9024</t>
    <phoneticPr fontId="3" type="noConversion"/>
  </si>
  <si>
    <t>2019년 웹 메일 호스팅</t>
    <phoneticPr fontId="3" type="noConversion"/>
  </si>
  <si>
    <t>9~10</t>
    <phoneticPr fontId="3" type="noConversion"/>
  </si>
  <si>
    <t>직원 신규채용 위탁 용역</t>
    <phoneticPr fontId="3" type="noConversion"/>
  </si>
  <si>
    <t>전미영</t>
    <phoneticPr fontId="3" type="noConversion"/>
  </si>
  <si>
    <t>제3회 청소년국제컨퍼런스 인 성남 장소사용</t>
    <phoneticPr fontId="3" type="noConversion"/>
  </si>
  <si>
    <t>제3회 청소년국제컨퍼런스 인 성남 기념품 제작</t>
    <phoneticPr fontId="3" type="noConversion"/>
  </si>
  <si>
    <t>수의총액</t>
    <phoneticPr fontId="3" type="noConversion"/>
  </si>
  <si>
    <t>개</t>
    <phoneticPr fontId="3" type="noConversion"/>
  </si>
  <si>
    <t>사무국</t>
    <phoneticPr fontId="3" type="noConversion"/>
  </si>
  <si>
    <t>전미영</t>
    <phoneticPr fontId="3" type="noConversion"/>
  </si>
  <si>
    <t>031-729-9053</t>
    <phoneticPr fontId="3" type="noConversion"/>
  </si>
  <si>
    <t>제3회 청소년국제컨퍼런스 인 성남 홍보물(현수막,배너) 제작</t>
    <phoneticPr fontId="3" type="noConversion"/>
  </si>
  <si>
    <t>수의총액</t>
    <phoneticPr fontId="3" type="noConversion"/>
  </si>
  <si>
    <t>조</t>
    <phoneticPr fontId="3" type="noConversion"/>
  </si>
  <si>
    <t>031-729-9053</t>
    <phoneticPr fontId="3" type="noConversion"/>
  </si>
  <si>
    <t>제3회 청소년국제컨퍼런스 인 성남 워크북 제작</t>
    <phoneticPr fontId="3" type="noConversion"/>
  </si>
  <si>
    <t>수의총액</t>
    <phoneticPr fontId="3" type="noConversion"/>
  </si>
  <si>
    <t>a4</t>
    <phoneticPr fontId="3" type="noConversion"/>
  </si>
  <si>
    <t>권</t>
    <phoneticPr fontId="3" type="noConversion"/>
  </si>
  <si>
    <t>사무국</t>
    <phoneticPr fontId="3" type="noConversion"/>
  </si>
  <si>
    <t>창립11주년 기념 물품 제작</t>
    <phoneticPr fontId="3" type="noConversion"/>
  </si>
  <si>
    <t>개</t>
    <phoneticPr fontId="3" type="noConversion"/>
  </si>
  <si>
    <t>사무국</t>
    <phoneticPr fontId="3" type="noConversion"/>
  </si>
  <si>
    <t>신상철</t>
    <phoneticPr fontId="3" type="noConversion"/>
  </si>
  <si>
    <t>031-729-9012</t>
    <phoneticPr fontId="3" type="noConversion"/>
  </si>
  <si>
    <t>-해당없음-</t>
    <phoneticPr fontId="3" type="noConversion"/>
  </si>
  <si>
    <t>성남형교육지원단 직원 채용 위탁 용역</t>
    <phoneticPr fontId="3" type="noConversion"/>
  </si>
  <si>
    <t>경영지원팀(최정배)</t>
    <phoneticPr fontId="3" type="noConversion"/>
  </si>
  <si>
    <t>2019.08.01.~08.16.</t>
    <phoneticPr fontId="3" type="noConversion"/>
  </si>
  <si>
    <t>2019.08.16.</t>
    <phoneticPr fontId="3" type="noConversion"/>
  </si>
  <si>
    <t>주식회사리크루트존</t>
    <phoneticPr fontId="3" type="noConversion"/>
  </si>
  <si>
    <t>경기도 안양시 동안구 엘에스로 92</t>
    <phoneticPr fontId="3" type="noConversion"/>
  </si>
  <si>
    <t>그래픽 편집용 컴퓨터 구입</t>
    <phoneticPr fontId="3" type="noConversion"/>
  </si>
  <si>
    <t>2019.08.08.</t>
    <phoneticPr fontId="3" type="noConversion"/>
  </si>
  <si>
    <t>지방계약법 시행령 제80조</t>
    <phoneticPr fontId="3" type="noConversion"/>
  </si>
  <si>
    <t>2019.08.08.~08.23.</t>
    <phoneticPr fontId="3" type="noConversion"/>
  </si>
  <si>
    <t>2019.08.23.</t>
    <phoneticPr fontId="3" type="noConversion"/>
  </si>
  <si>
    <t>조달</t>
    <phoneticPr fontId="3" type="noConversion"/>
  </si>
  <si>
    <t>조달구매</t>
    <phoneticPr fontId="3" type="noConversion"/>
  </si>
  <si>
    <t>민주시민동아리지원사업[모두의 참여] 연합 워크숍 운영물품 구입</t>
    <phoneticPr fontId="3" type="noConversion"/>
  </si>
  <si>
    <t>2019.08.12.</t>
    <phoneticPr fontId="3" type="noConversion"/>
  </si>
  <si>
    <t>2019.08.12.~08.14.</t>
    <phoneticPr fontId="3" type="noConversion"/>
  </si>
  <si>
    <t>2019.08.14.</t>
    <phoneticPr fontId="3" type="noConversion"/>
  </si>
  <si>
    <t>경기도 성남시 수정구 논골로36번길 15</t>
    <phoneticPr fontId="3" type="noConversion"/>
  </si>
  <si>
    <t>완다몰</t>
    <phoneticPr fontId="3" type="noConversion"/>
  </si>
  <si>
    <t>분당서현청소년수련관 내진보강공사</t>
    <phoneticPr fontId="3" type="noConversion"/>
  </si>
  <si>
    <t>2019.08.21.</t>
    <phoneticPr fontId="3" type="noConversion"/>
  </si>
  <si>
    <t>2019.09.23.~10.21.</t>
    <phoneticPr fontId="3" type="noConversion"/>
  </si>
  <si>
    <t>공사</t>
    <phoneticPr fontId="3" type="noConversion"/>
  </si>
  <si>
    <t>공개입찰</t>
    <phoneticPr fontId="3" type="noConversion"/>
  </si>
  <si>
    <t>주식회사티앤드비토탈건설</t>
    <phoneticPr fontId="3" type="noConversion"/>
  </si>
  <si>
    <t>경기도 성남시 분당구 이매로 173-0</t>
    <phoneticPr fontId="3" type="noConversion"/>
  </si>
  <si>
    <t>성남시 청년지원센터 개소식 홍보물 제작</t>
    <phoneticPr fontId="3" type="noConversion"/>
  </si>
  <si>
    <t>2019.08.27.</t>
    <phoneticPr fontId="3" type="noConversion"/>
  </si>
  <si>
    <t>2019.08.27.~08.28.</t>
    <phoneticPr fontId="3" type="noConversion"/>
  </si>
  <si>
    <t>네모디자인</t>
    <phoneticPr fontId="3" type="noConversion"/>
  </si>
  <si>
    <t>경기도 성남시 분당구 매화로56번길 12</t>
    <phoneticPr fontId="3" type="noConversion"/>
  </si>
  <si>
    <t>재단11주년 창립기념식 관련 기념품 구입</t>
    <phoneticPr fontId="3" type="noConversion"/>
  </si>
  <si>
    <t>2019.08.30.</t>
    <phoneticPr fontId="3" type="noConversion"/>
  </si>
  <si>
    <t>2019.08.30.~09.03.</t>
    <phoneticPr fontId="3" type="noConversion"/>
  </si>
  <si>
    <t>활동진흥팀(김마리)</t>
    <phoneticPr fontId="3" type="noConversion"/>
  </si>
  <si>
    <t>분당서현청소년수련관(윤동섭)</t>
    <phoneticPr fontId="3" type="noConversion"/>
  </si>
  <si>
    <t>정책지원팀(신지은)</t>
    <phoneticPr fontId="3" type="noConversion"/>
  </si>
  <si>
    <t>경영지원팀(신상철)</t>
    <phoneticPr fontId="3" type="noConversion"/>
  </si>
  <si>
    <t>2019.09.03.</t>
    <phoneticPr fontId="3" type="noConversion"/>
  </si>
  <si>
    <t>주식회사이레기획</t>
    <phoneticPr fontId="3" type="noConversion"/>
  </si>
  <si>
    <t>경기도 성남시 분당구 야탑로153번길 8-9</t>
    <phoneticPr fontId="3" type="noConversion"/>
  </si>
  <si>
    <t>성남형교육지원단 직원 채용 위탁 용역</t>
    <phoneticPr fontId="3" type="noConversion"/>
  </si>
  <si>
    <t>2019.07.31.</t>
    <phoneticPr fontId="3" type="noConversion"/>
  </si>
  <si>
    <t>2019.08.01.~
08.16.</t>
    <phoneticPr fontId="3" type="noConversion"/>
  </si>
  <si>
    <t>주식회사 리크루트존</t>
    <phoneticPr fontId="30" type="noConversion"/>
  </si>
  <si>
    <t>김애경</t>
    <phoneticPr fontId="30" type="noConversion"/>
  </si>
  <si>
    <t>경기도 안양시 동안구 엘에스로 92</t>
    <phoneticPr fontId="3" type="noConversion"/>
  </si>
  <si>
    <t>민주시민동아리지원사업 [모두의 참여] 연합 워크숍 운영물품 구입</t>
    <phoneticPr fontId="3" type="noConversion"/>
  </si>
  <si>
    <t>2019.08.12.</t>
    <phoneticPr fontId="3" type="noConversion"/>
  </si>
  <si>
    <t>2019.08.12.~
08.14.</t>
    <phoneticPr fontId="3" type="noConversion"/>
  </si>
  <si>
    <t>완다몰</t>
    <phoneticPr fontId="30" type="noConversion"/>
  </si>
  <si>
    <t>임채영</t>
    <phoneticPr fontId="30" type="noConversion"/>
  </si>
  <si>
    <t>성남시 청년지원센터 개소식 홍보물 제작</t>
    <phoneticPr fontId="3" type="noConversion"/>
  </si>
  <si>
    <t>2019.08.27.</t>
    <phoneticPr fontId="3" type="noConversion"/>
  </si>
  <si>
    <t>2019.08.27.~
08.28.</t>
    <phoneticPr fontId="3" type="noConversion"/>
  </si>
  <si>
    <t>네모디자인</t>
    <phoneticPr fontId="30" type="noConversion"/>
  </si>
  <si>
    <t>남현진</t>
    <phoneticPr fontId="30" type="noConversion"/>
  </si>
  <si>
    <t>경기도 성남시 분당구 매화로56번길 12</t>
    <phoneticPr fontId="3" type="noConversion"/>
  </si>
  <si>
    <t>재단 11주년 창립기념식 관련 기념품 구입</t>
    <phoneticPr fontId="3" type="noConversion"/>
  </si>
  <si>
    <t>2019.08.30.</t>
    <phoneticPr fontId="3" type="noConversion"/>
  </si>
  <si>
    <t>2019.08.30.~
09.03.</t>
    <phoneticPr fontId="3" type="noConversion"/>
  </si>
  <si>
    <t>주식회사이레기획</t>
    <phoneticPr fontId="30" type="noConversion"/>
  </si>
  <si>
    <t>이충강</t>
    <phoneticPr fontId="30" type="noConversion"/>
  </si>
  <si>
    <t>분당서현청소년수련관 내진보강공사</t>
    <phoneticPr fontId="3" type="noConversion"/>
  </si>
  <si>
    <t>주식회사티앤드비토탈건설</t>
    <phoneticPr fontId="3" type="noConversion"/>
  </si>
  <si>
    <t>2019.09.23.~10.21.</t>
    <phoneticPr fontId="3" type="noConversion"/>
  </si>
  <si>
    <t>2019.08.28.~09.25.</t>
    <phoneticPr fontId="3" type="noConversion"/>
  </si>
  <si>
    <t>리모델링과 내진보강공사 동시 진행</t>
    <phoneticPr fontId="3" type="noConversion"/>
  </si>
  <si>
    <t>사무국</t>
    <phoneticPr fontId="3" type="noConversion"/>
  </si>
  <si>
    <t>세무자문 서비스 용역</t>
    <phoneticPr fontId="3" type="noConversion"/>
  </si>
  <si>
    <t>장태수세무회계사무소</t>
    <phoneticPr fontId="3" type="noConversion"/>
  </si>
  <si>
    <t>그래픽 편집용 컴퓨터 구입비 지급</t>
  </si>
  <si>
    <t>2019. 국제청소년성취포상제 탐험활동 차량임차료 지급</t>
  </si>
  <si>
    <t>우수 청소년 정책개발을 위한 해외 벤치마킹 통역 및 기관 섭외 비용 지급</t>
  </si>
  <si>
    <t>민주시민동아리지원사업[모두의 참여] 연합 워크숍 운영물품 구입비 지급</t>
  </si>
  <si>
    <t>성남형교육지원단 직원(지원단장) 채용 위탁 용역료 지급</t>
  </si>
  <si>
    <t>서울지방조달청</t>
  </si>
  <si>
    <t>(주)선진항공여행사</t>
  </si>
  <si>
    <t>이유통역 가이드</t>
  </si>
  <si>
    <t>완다몰</t>
  </si>
  <si>
    <t>주식회사 리크루트존</t>
  </si>
  <si>
    <t>2019.06.28.</t>
    <phoneticPr fontId="3" type="noConversion"/>
  </si>
  <si>
    <t>2019.07.01.</t>
    <phoneticPr fontId="3" type="noConversion"/>
  </si>
  <si>
    <t>2019.12.31.</t>
    <phoneticPr fontId="3" type="noConversion"/>
  </si>
  <si>
    <t>2019.08.31.</t>
    <phoneticPr fontId="3" type="noConversion"/>
  </si>
  <si>
    <t>2019.09.02.</t>
    <phoneticPr fontId="3" type="noConversion"/>
  </si>
  <si>
    <t>2019.08.08.</t>
    <phoneticPr fontId="3" type="noConversion"/>
  </si>
  <si>
    <t>2019.08.08.</t>
    <phoneticPr fontId="3" type="noConversion"/>
  </si>
  <si>
    <t>2019.08.23.</t>
    <phoneticPr fontId="3" type="noConversion"/>
  </si>
  <si>
    <t>2019.07.12.</t>
    <phoneticPr fontId="3" type="noConversion"/>
  </si>
  <si>
    <t>2019.07.16.</t>
    <phoneticPr fontId="3" type="noConversion"/>
  </si>
  <si>
    <t>2019.07.24.</t>
    <phoneticPr fontId="3" type="noConversion"/>
  </si>
  <si>
    <t>2019.07.26.</t>
    <phoneticPr fontId="3" type="noConversion"/>
  </si>
  <si>
    <t>2019.08.12.</t>
    <phoneticPr fontId="3" type="noConversion"/>
  </si>
  <si>
    <t>2019.08.12.</t>
    <phoneticPr fontId="3" type="noConversion"/>
  </si>
  <si>
    <t>2019.08.14.</t>
    <phoneticPr fontId="3" type="noConversion"/>
  </si>
  <si>
    <t>2019.07.31.</t>
    <phoneticPr fontId="3" type="noConversion"/>
  </si>
  <si>
    <t>2019.08.01.</t>
    <phoneticPr fontId="3" type="noConversion"/>
  </si>
  <si>
    <t>2019.08.16.</t>
    <phoneticPr fontId="3" type="noConversion"/>
  </si>
  <si>
    <t>2019. 국제청소년성취포상제 탐험활동 차량임차</t>
    <phoneticPr fontId="3" type="noConversion"/>
  </si>
  <si>
    <t>㈜선진항공여행사</t>
    <phoneticPr fontId="3" type="noConversion"/>
  </si>
  <si>
    <t>2019.08.06.</t>
    <phoneticPr fontId="3" type="noConversion"/>
  </si>
  <si>
    <t>2019.08.08.</t>
    <phoneticPr fontId="3" type="noConversion"/>
  </si>
  <si>
    <t>2019.08.11.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</si>
</sst>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  <font>
      <sz val="9"/>
      <color indexed="63"/>
      <name val="굴림체"/>
      <family val="3"/>
      <charset val="129"/>
    </font>
    <font>
      <u/>
      <sz val="11"/>
      <color theme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62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/>
  </cellStyleXfs>
  <cellXfs count="280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1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 shrinkToFit="1"/>
    </xf>
    <xf numFmtId="41" fontId="26" fillId="2" borderId="2" xfId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41" fontId="27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0" fillId="4" borderId="0" xfId="0" applyFill="1"/>
    <xf numFmtId="41" fontId="27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7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27" fillId="0" borderId="2" xfId="718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1" fillId="0" borderId="2" xfId="0" applyNumberFormat="1" applyFont="1" applyFill="1" applyBorder="1" applyAlignment="1">
      <alignment horizontal="left" vertical="center" shrinkToFit="1"/>
    </xf>
    <xf numFmtId="179" fontId="31" fillId="0" borderId="2" xfId="0" applyNumberFormat="1" applyFont="1" applyFill="1" applyBorder="1" applyAlignment="1">
      <alignment horizontal="right" vertical="center" shrinkToFit="1"/>
    </xf>
    <xf numFmtId="180" fontId="31" fillId="0" borderId="2" xfId="0" applyNumberFormat="1" applyFont="1" applyFill="1" applyBorder="1" applyAlignment="1">
      <alignment horizontal="center" vertical="center" shrinkToFit="1"/>
    </xf>
    <xf numFmtId="178" fontId="31" fillId="0" borderId="2" xfId="0" applyNumberFormat="1" applyFont="1" applyFill="1" applyBorder="1" applyAlignment="1">
      <alignment horizontal="center" vertical="center" shrinkToFit="1"/>
    </xf>
    <xf numFmtId="178" fontId="31" fillId="0" borderId="2" xfId="0" applyNumberFormat="1" applyFont="1" applyFill="1" applyBorder="1" applyAlignment="1">
      <alignment horizontal="right" vertical="center" shrinkToFit="1"/>
    </xf>
    <xf numFmtId="178" fontId="31" fillId="0" borderId="2" xfId="0" applyNumberFormat="1" applyFont="1" applyBorder="1" applyAlignment="1">
      <alignment horizontal="left" vertical="center" shrinkToFit="1"/>
    </xf>
    <xf numFmtId="179" fontId="31" fillId="0" borderId="2" xfId="0" applyNumberFormat="1" applyFont="1" applyBorder="1" applyAlignment="1">
      <alignment horizontal="right" vertical="center" shrinkToFit="1"/>
    </xf>
    <xf numFmtId="180" fontId="31" fillId="0" borderId="2" xfId="0" applyNumberFormat="1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" xfId="0" applyNumberFormat="1" applyFont="1" applyFill="1" applyBorder="1" applyAlignment="1" applyProtection="1">
      <alignment horizontal="center" shrinkToFit="1"/>
    </xf>
    <xf numFmtId="178" fontId="32" fillId="0" borderId="2" xfId="0" applyNumberFormat="1" applyFont="1" applyFill="1" applyBorder="1" applyAlignment="1">
      <alignment horizontal="left" vertical="center" shrinkToFit="1"/>
    </xf>
    <xf numFmtId="3" fontId="33" fillId="0" borderId="2" xfId="0" quotePrefix="1" applyNumberFormat="1" applyFont="1" applyBorder="1" applyAlignment="1">
      <alignment horizontal="right" vertical="center" shrinkToFit="1"/>
    </xf>
    <xf numFmtId="38" fontId="33" fillId="0" borderId="2" xfId="2" applyNumberFormat="1" applyFont="1" applyBorder="1" applyAlignment="1">
      <alignment horizontal="center" vertical="center" shrinkToFit="1"/>
    </xf>
    <xf numFmtId="0" fontId="33" fillId="0" borderId="2" xfId="0" quotePrefix="1" applyFont="1" applyBorder="1" applyAlignment="1">
      <alignment horizontal="center" vertical="center" shrinkToFit="1"/>
    </xf>
    <xf numFmtId="178" fontId="32" fillId="0" borderId="2" xfId="0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38" fontId="31" fillId="4" borderId="2" xfId="2" applyNumberFormat="1" applyFont="1" applyFill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4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4" fillId="0" borderId="2" xfId="0" quotePrefix="1" applyNumberFormat="1" applyFont="1" applyFill="1" applyBorder="1" applyAlignment="1" applyProtection="1">
      <alignment horizontal="center" vertical="center" shrinkToFit="1"/>
    </xf>
    <xf numFmtId="0" fontId="36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36" fillId="0" borderId="2" xfId="0" applyNumberFormat="1" applyFont="1" applyBorder="1" applyAlignment="1" applyProtection="1">
      <alignment horizontal="right" vertical="center" wrapText="1"/>
    </xf>
    <xf numFmtId="178" fontId="35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2" xfId="0" quotePrefix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4" fillId="0" borderId="2" xfId="0" quotePrefix="1" applyNumberFormat="1" applyFont="1" applyFill="1" applyBorder="1" applyAlignment="1" applyProtection="1">
      <alignment horizontal="center" vertical="center" shrinkToFit="1"/>
    </xf>
    <xf numFmtId="0" fontId="34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quotePrefix="1" applyFont="1" applyFill="1" applyBorder="1" applyAlignment="1" applyProtection="1">
      <alignment horizontal="right" vertical="center" shrinkToFit="1"/>
    </xf>
    <xf numFmtId="177" fontId="29" fillId="0" borderId="2" xfId="0" applyNumberFormat="1" applyFont="1" applyBorder="1" applyAlignment="1" applyProtection="1">
      <alignment horizontal="right" vertical="center" shrinkToFit="1"/>
    </xf>
    <xf numFmtId="0" fontId="33" fillId="0" borderId="2" xfId="0" applyNumberFormat="1" applyFont="1" applyFill="1" applyBorder="1" applyAlignment="1" applyProtection="1">
      <alignment horizontal="right" vertical="center" shrinkToFit="1"/>
    </xf>
    <xf numFmtId="41" fontId="33" fillId="0" borderId="2" xfId="1" applyFont="1" applyFill="1" applyBorder="1" applyAlignment="1" applyProtection="1">
      <alignment horizontal="right" vertical="center" shrinkToFit="1"/>
    </xf>
    <xf numFmtId="0" fontId="29" fillId="0" borderId="2" xfId="0" applyFont="1" applyBorder="1" applyAlignment="1" applyProtection="1">
      <alignment horizontal="left" vertical="center" shrinkToFit="1"/>
    </xf>
    <xf numFmtId="177" fontId="29" fillId="0" borderId="2" xfId="0" applyNumberFormat="1" applyFont="1" applyBorder="1" applyAlignment="1" applyProtection="1">
      <alignment horizontal="right" vertical="center" wrapText="1"/>
    </xf>
    <xf numFmtId="41" fontId="33" fillId="4" borderId="2" xfId="1" applyFont="1" applyFill="1" applyBorder="1" applyAlignment="1" applyProtection="1">
      <alignment horizontal="center" vertical="center" shrinkToFit="1"/>
    </xf>
    <xf numFmtId="41" fontId="33" fillId="4" borderId="2" xfId="1" quotePrefix="1" applyFont="1" applyFill="1" applyBorder="1" applyAlignment="1" applyProtection="1">
      <alignment horizontal="center" vertical="center" shrinkToFit="1"/>
    </xf>
    <xf numFmtId="0" fontId="33" fillId="0" borderId="2" xfId="0" applyNumberFormat="1" applyFont="1" applyFill="1" applyBorder="1" applyAlignment="1" applyProtection="1">
      <alignment shrinkToFit="1"/>
    </xf>
    <xf numFmtId="41" fontId="33" fillId="0" borderId="2" xfId="1" applyFont="1" applyFill="1" applyBorder="1" applyAlignment="1" applyProtection="1">
      <alignment shrinkToFit="1"/>
    </xf>
    <xf numFmtId="41" fontId="33" fillId="0" borderId="2" xfId="1" applyFont="1" applyFill="1" applyBorder="1" applyAlignment="1" applyProtection="1"/>
    <xf numFmtId="0" fontId="33" fillId="0" borderId="2" xfId="0" applyNumberFormat="1" applyFont="1" applyFill="1" applyBorder="1" applyAlignment="1" applyProtection="1"/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0" fillId="4" borderId="2" xfId="0" applyFill="1" applyBorder="1"/>
    <xf numFmtId="38" fontId="24" fillId="0" borderId="2" xfId="702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shrinkToFit="1"/>
    </xf>
    <xf numFmtId="38" fontId="24" fillId="0" borderId="2" xfId="2" applyNumberFormat="1" applyFont="1" applyBorder="1" applyAlignment="1">
      <alignment horizontal="center" vertical="center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0" fontId="37" fillId="0" borderId="2" xfId="0" applyFont="1" applyBorder="1" applyAlignment="1" applyProtection="1">
      <alignment horizontal="left" vertical="center"/>
    </xf>
    <xf numFmtId="176" fontId="24" fillId="4" borderId="2" xfId="1" applyNumberFormat="1" applyFont="1" applyFill="1" applyBorder="1" applyAlignment="1">
      <alignment horizontal="center" vertical="center"/>
    </xf>
    <xf numFmtId="3" fontId="24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vertical="center" shrinkToFit="1"/>
    </xf>
    <xf numFmtId="180" fontId="10" fillId="0" borderId="2" xfId="0" quotePrefix="1" applyNumberFormat="1" applyFont="1" applyFill="1" applyBorder="1" applyAlignment="1" applyProtection="1">
      <alignment horizontal="center" vertical="center" shrinkToFit="1"/>
    </xf>
    <xf numFmtId="180" fontId="10" fillId="0" borderId="2" xfId="0" applyNumberFormat="1" applyFont="1" applyFill="1" applyBorder="1" applyAlignment="1" applyProtection="1">
      <alignment horizontal="center" vertical="center" shrinkToFit="1"/>
    </xf>
    <xf numFmtId="41" fontId="10" fillId="0" borderId="2" xfId="1" quotePrefix="1" applyFont="1" applyFill="1" applyBorder="1" applyAlignment="1" applyProtection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0" fontId="24" fillId="0" borderId="2" xfId="0" quotePrefix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7" fillId="0" borderId="2" xfId="0" quotePrefix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38" fontId="24" fillId="0" borderId="2" xfId="4322" applyNumberFormat="1" applyFont="1" applyBorder="1" applyAlignment="1">
      <alignment horizontal="center" vertical="center"/>
    </xf>
    <xf numFmtId="38" fontId="24" fillId="0" borderId="2" xfId="2882" applyNumberFormat="1" applyFont="1" applyBorder="1" applyAlignment="1">
      <alignment horizontal="center" vertical="center"/>
    </xf>
    <xf numFmtId="38" fontId="24" fillId="4" borderId="2" xfId="2" applyNumberFormat="1" applyFont="1" applyFill="1" applyBorder="1" applyAlignment="1">
      <alignment horizontal="center" vertical="center"/>
    </xf>
    <xf numFmtId="0" fontId="24" fillId="4" borderId="2" xfId="0" quotePrefix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8" fillId="0" borderId="0" xfId="576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 shrinkToFit="1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2" xfId="0" quotePrefix="1" applyFont="1" applyFill="1" applyBorder="1" applyAlignment="1">
      <alignment horizontal="center" vertical="center"/>
    </xf>
    <xf numFmtId="38" fontId="2" fillId="4" borderId="2" xfId="2" applyNumberFormat="1" applyFon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38" fontId="24" fillId="4" borderId="2" xfId="702" applyNumberFormat="1" applyFont="1" applyFill="1" applyBorder="1" applyAlignment="1">
      <alignment horizontal="center" vertical="center"/>
    </xf>
    <xf numFmtId="3" fontId="27" fillId="4" borderId="2" xfId="0" applyNumberFormat="1" applyFont="1" applyFill="1" applyBorder="1" applyAlignment="1">
      <alignment horizontal="center" vertical="center"/>
    </xf>
    <xf numFmtId="176" fontId="24" fillId="0" borderId="2" xfId="1" applyNumberFormat="1" applyFont="1" applyBorder="1" applyAlignment="1">
      <alignment horizontal="center" vertical="center"/>
    </xf>
    <xf numFmtId="41" fontId="27" fillId="0" borderId="2" xfId="178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shrinkToFit="1"/>
    </xf>
    <xf numFmtId="3" fontId="15" fillId="0" borderId="22" xfId="0" applyNumberFormat="1" applyFont="1" applyBorder="1" applyAlignment="1">
      <alignment horizontal="center" vertical="center" shrinkToFit="1"/>
    </xf>
    <xf numFmtId="9" fontId="15" fillId="0" borderId="8" xfId="0" applyNumberFormat="1" applyFont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</cellXfs>
  <cellStyles count="576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하이퍼링크" xfId="5761" builtinId="8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C7" sqref="C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40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41" t="s">
        <v>68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25.5">
      <c r="A2" s="242" t="s">
        <v>69</v>
      </c>
      <c r="B2" s="242"/>
      <c r="C2" s="242"/>
      <c r="D2" s="36"/>
      <c r="E2" s="36"/>
      <c r="F2" s="36"/>
      <c r="G2" s="36"/>
      <c r="H2" s="226"/>
      <c r="I2" s="36"/>
      <c r="J2" s="36"/>
      <c r="K2" s="36"/>
      <c r="L2" s="36"/>
    </row>
    <row r="3" spans="1:12" ht="24.75" customHeight="1">
      <c r="A3" s="37" t="s">
        <v>70</v>
      </c>
      <c r="B3" s="37" t="s">
        <v>50</v>
      </c>
      <c r="C3" s="37" t="s">
        <v>71</v>
      </c>
      <c r="D3" s="37" t="s">
        <v>72</v>
      </c>
      <c r="E3" s="37" t="s">
        <v>73</v>
      </c>
      <c r="F3" s="37" t="s">
        <v>74</v>
      </c>
      <c r="G3" s="37" t="s">
        <v>75</v>
      </c>
      <c r="H3" s="37" t="s">
        <v>76</v>
      </c>
      <c r="I3" s="38" t="s">
        <v>51</v>
      </c>
      <c r="J3" s="38" t="s">
        <v>77</v>
      </c>
      <c r="K3" s="38" t="s">
        <v>78</v>
      </c>
      <c r="L3" s="38" t="s">
        <v>1</v>
      </c>
    </row>
    <row r="4" spans="1:12" s="70" customFormat="1" ht="24.75" customHeight="1">
      <c r="A4" s="219">
        <v>2019</v>
      </c>
      <c r="B4" s="219">
        <v>9</v>
      </c>
      <c r="C4" s="201" t="s">
        <v>180</v>
      </c>
      <c r="D4" s="219" t="s">
        <v>181</v>
      </c>
      <c r="E4" s="227"/>
      <c r="F4" s="227">
        <v>300</v>
      </c>
      <c r="G4" s="227" t="s">
        <v>182</v>
      </c>
      <c r="H4" s="200">
        <v>7500</v>
      </c>
      <c r="I4" s="213" t="s">
        <v>183</v>
      </c>
      <c r="J4" s="213" t="s">
        <v>184</v>
      </c>
      <c r="K4" s="219" t="s">
        <v>185</v>
      </c>
      <c r="L4" s="221"/>
    </row>
    <row r="5" spans="1:12" s="70" customFormat="1" ht="24.75" customHeight="1">
      <c r="A5" s="219">
        <v>2019</v>
      </c>
      <c r="B5" s="219">
        <v>9</v>
      </c>
      <c r="C5" s="201" t="s">
        <v>186</v>
      </c>
      <c r="D5" s="219" t="s">
        <v>187</v>
      </c>
      <c r="E5" s="227"/>
      <c r="F5" s="227">
        <v>50</v>
      </c>
      <c r="G5" s="227" t="s">
        <v>188</v>
      </c>
      <c r="H5" s="200">
        <v>7000</v>
      </c>
      <c r="I5" s="213" t="s">
        <v>69</v>
      </c>
      <c r="J5" s="213" t="s">
        <v>184</v>
      </c>
      <c r="K5" s="219" t="s">
        <v>189</v>
      </c>
      <c r="L5" s="221"/>
    </row>
    <row r="6" spans="1:12" s="70" customFormat="1" ht="24.75" customHeight="1">
      <c r="A6" s="219">
        <v>2019</v>
      </c>
      <c r="B6" s="219">
        <v>9</v>
      </c>
      <c r="C6" s="201" t="s">
        <v>190</v>
      </c>
      <c r="D6" s="219" t="s">
        <v>191</v>
      </c>
      <c r="E6" s="227" t="s">
        <v>192</v>
      </c>
      <c r="F6" s="227">
        <v>200</v>
      </c>
      <c r="G6" s="227" t="s">
        <v>193</v>
      </c>
      <c r="H6" s="202">
        <v>5000</v>
      </c>
      <c r="I6" s="213" t="s">
        <v>194</v>
      </c>
      <c r="J6" s="213" t="s">
        <v>178</v>
      </c>
      <c r="K6" s="219" t="s">
        <v>154</v>
      </c>
      <c r="L6" s="199"/>
    </row>
    <row r="7" spans="1:12" s="110" customFormat="1" ht="24.75" customHeight="1">
      <c r="A7" s="104">
        <v>2019</v>
      </c>
      <c r="B7" s="104">
        <v>8</v>
      </c>
      <c r="C7" s="176" t="s">
        <v>195</v>
      </c>
      <c r="D7" s="219" t="s">
        <v>191</v>
      </c>
      <c r="E7" s="205"/>
      <c r="F7" s="206">
        <v>300</v>
      </c>
      <c r="G7" s="104" t="s">
        <v>196</v>
      </c>
      <c r="H7" s="205">
        <v>1500</v>
      </c>
      <c r="I7" s="104" t="s">
        <v>197</v>
      </c>
      <c r="J7" s="104" t="s">
        <v>198</v>
      </c>
      <c r="K7" s="104" t="s">
        <v>199</v>
      </c>
      <c r="L7" s="176"/>
    </row>
    <row r="8" spans="1:12" s="110" customFormat="1" ht="24.75" customHeight="1">
      <c r="A8" s="215"/>
      <c r="B8" s="215"/>
      <c r="C8" s="214"/>
      <c r="D8" s="175" t="s">
        <v>48</v>
      </c>
      <c r="E8" s="53" t="s">
        <v>79</v>
      </c>
      <c r="F8" s="175" t="s">
        <v>48</v>
      </c>
      <c r="G8" s="215"/>
      <c r="H8" s="236"/>
      <c r="I8" s="216"/>
      <c r="J8" s="216"/>
      <c r="K8" s="216"/>
      <c r="L8" s="220"/>
    </row>
    <row r="9" spans="1:12" ht="24.75" customHeight="1">
      <c r="A9" s="215"/>
      <c r="B9" s="215"/>
      <c r="C9" s="214"/>
      <c r="D9" s="213"/>
      <c r="E9" s="222"/>
      <c r="F9" s="213"/>
      <c r="G9" s="215"/>
      <c r="H9" s="236"/>
      <c r="I9" s="215"/>
      <c r="J9" s="216"/>
      <c r="K9" s="216"/>
      <c r="L9" s="221"/>
    </row>
    <row r="10" spans="1:12" s="110" customFormat="1" ht="24.75" customHeight="1">
      <c r="A10" s="215"/>
      <c r="B10" s="215"/>
      <c r="C10" s="215"/>
      <c r="D10" s="213"/>
      <c r="E10" s="222"/>
      <c r="F10" s="213"/>
      <c r="G10" s="215"/>
      <c r="H10" s="236"/>
      <c r="I10" s="215"/>
      <c r="J10" s="216"/>
      <c r="K10" s="216"/>
      <c r="L10" s="219"/>
    </row>
    <row r="11" spans="1:12" s="110" customFormat="1" ht="24.75" customHeight="1">
      <c r="A11" s="215"/>
      <c r="B11" s="215"/>
      <c r="C11" s="217"/>
      <c r="D11" s="213"/>
      <c r="E11" s="223"/>
      <c r="F11" s="213"/>
      <c r="G11" s="218"/>
      <c r="H11" s="236"/>
      <c r="I11" s="215"/>
      <c r="J11" s="216"/>
      <c r="K11" s="216"/>
      <c r="L11" s="219"/>
    </row>
    <row r="12" spans="1:12" s="92" customFormat="1" ht="24.75" customHeight="1">
      <c r="A12" s="180"/>
      <c r="B12" s="180"/>
      <c r="C12" s="177"/>
      <c r="D12" s="175"/>
      <c r="E12" s="53"/>
      <c r="F12" s="175"/>
      <c r="G12" s="180"/>
      <c r="H12" s="237"/>
      <c r="I12" s="179"/>
      <c r="J12" s="180"/>
      <c r="K12" s="180"/>
      <c r="L12" s="178"/>
    </row>
    <row r="13" spans="1:12" s="111" customFormat="1" ht="24.75" customHeight="1">
      <c r="A13" s="113"/>
      <c r="B13" s="113"/>
      <c r="C13" s="106"/>
      <c r="D13" s="228"/>
      <c r="E13" s="53"/>
      <c r="F13" s="167"/>
      <c r="G13" s="113"/>
      <c r="H13" s="238"/>
      <c r="I13" s="113"/>
      <c r="J13" s="114"/>
      <c r="K13" s="114"/>
      <c r="L13" s="114"/>
    </row>
    <row r="14" spans="1:12" s="111" customFormat="1" ht="24.75" customHeight="1">
      <c r="A14" s="113"/>
      <c r="B14" s="113"/>
      <c r="C14" s="106"/>
      <c r="D14" s="175"/>
      <c r="E14" s="53"/>
      <c r="F14" s="175"/>
      <c r="G14" s="113"/>
      <c r="H14" s="238"/>
      <c r="I14" s="113"/>
      <c r="J14" s="114"/>
      <c r="K14" s="114"/>
      <c r="L14" s="114"/>
    </row>
    <row r="15" spans="1:12" ht="24.75" customHeight="1">
      <c r="A15" s="113"/>
      <c r="B15" s="113"/>
      <c r="C15" s="106"/>
      <c r="D15" s="167"/>
      <c r="E15" s="53"/>
      <c r="F15" s="167"/>
      <c r="G15" s="113"/>
      <c r="H15" s="218"/>
      <c r="I15" s="113"/>
      <c r="J15" s="114"/>
      <c r="K15" s="114"/>
      <c r="L15" s="114"/>
    </row>
    <row r="16" spans="1:12" ht="24.75" customHeight="1">
      <c r="A16" s="113"/>
      <c r="B16" s="113"/>
      <c r="C16" s="113"/>
      <c r="D16" s="175"/>
      <c r="E16" s="53"/>
      <c r="F16" s="175"/>
      <c r="G16" s="113"/>
      <c r="H16" s="115"/>
      <c r="I16" s="113"/>
      <c r="J16" s="114"/>
      <c r="K16" s="114"/>
      <c r="L16" s="105"/>
    </row>
    <row r="17" spans="1:12" s="102" customFormat="1" ht="24.75" customHeight="1">
      <c r="A17" s="101"/>
      <c r="B17" s="101"/>
      <c r="C17" s="100"/>
      <c r="D17" s="112"/>
      <c r="E17" s="101"/>
      <c r="F17" s="101"/>
      <c r="G17" s="101"/>
      <c r="H17" s="103"/>
      <c r="I17" s="101"/>
      <c r="J17" s="104"/>
      <c r="K17" s="104"/>
      <c r="L17" s="107"/>
    </row>
    <row r="18" spans="1:12" ht="24.75" customHeight="1">
      <c r="A18" s="113"/>
      <c r="B18" s="113"/>
      <c r="C18" s="112"/>
      <c r="D18" s="112"/>
      <c r="E18" s="112"/>
      <c r="F18" s="113"/>
      <c r="G18" s="113"/>
      <c r="H18" s="93"/>
      <c r="I18" s="113"/>
      <c r="J18" s="113"/>
      <c r="K18" s="113"/>
      <c r="L18" s="105"/>
    </row>
    <row r="19" spans="1:12" ht="24.75" customHeight="1">
      <c r="A19" s="95"/>
      <c r="B19" s="95"/>
      <c r="C19" s="95"/>
      <c r="D19" s="116"/>
      <c r="E19" s="53"/>
      <c r="F19" s="116"/>
      <c r="G19" s="95"/>
      <c r="H19" s="239"/>
      <c r="I19" s="95"/>
      <c r="J19" s="94"/>
      <c r="K19" s="96"/>
      <c r="L19" s="94"/>
    </row>
    <row r="20" spans="1:12" ht="24.75" customHeight="1">
      <c r="A20" s="40"/>
      <c r="B20" s="40"/>
      <c r="C20" s="40"/>
      <c r="D20" s="40"/>
      <c r="E20" s="40"/>
      <c r="F20" s="40"/>
      <c r="G20" s="40"/>
      <c r="H20" s="239"/>
      <c r="I20" s="40"/>
      <c r="J20" s="39"/>
      <c r="K20" s="41"/>
      <c r="L20" s="39"/>
    </row>
    <row r="21" spans="1:12" ht="24.75" customHeight="1">
      <c r="A21" s="40"/>
      <c r="B21" s="40"/>
      <c r="C21" s="40"/>
      <c r="D21" s="40"/>
      <c r="E21" s="40"/>
      <c r="F21" s="40"/>
      <c r="G21" s="40"/>
      <c r="H21" s="239"/>
      <c r="I21" s="40"/>
      <c r="J21" s="39"/>
      <c r="K21" s="41"/>
      <c r="L21" s="39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18 F20:F21 I7:I8 F7 F10:F11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10" zoomScale="130" zoomScaleNormal="130" workbookViewId="0">
      <selection activeCell="I8" sqref="I8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5" width="9.5546875" style="3" bestFit="1" customWidth="1"/>
    <col min="6" max="7" width="9.5546875" style="3" customWidth="1"/>
    <col min="8" max="8" width="11.44140625" style="3" bestFit="1" customWidth="1"/>
    <col min="9" max="9" width="18.6640625" style="15" customWidth="1"/>
  </cols>
  <sheetData>
    <row r="1" spans="1:9" ht="25.5">
      <c r="A1" s="243" t="s">
        <v>101</v>
      </c>
      <c r="B1" s="243"/>
      <c r="C1" s="243"/>
      <c r="D1" s="243"/>
      <c r="E1" s="243"/>
      <c r="F1" s="243"/>
      <c r="G1" s="243"/>
      <c r="H1" s="243"/>
      <c r="I1" s="243"/>
    </row>
    <row r="2" spans="1:9" ht="25.5">
      <c r="A2" s="244" t="s">
        <v>22</v>
      </c>
      <c r="B2" s="244"/>
      <c r="C2" s="1"/>
      <c r="D2" s="1"/>
      <c r="E2" s="1"/>
      <c r="F2" s="1"/>
      <c r="G2" s="1"/>
      <c r="H2" s="1"/>
      <c r="I2" s="54" t="s">
        <v>3</v>
      </c>
    </row>
    <row r="3" spans="1:9" ht="26.25" customHeight="1">
      <c r="A3" s="278" t="s">
        <v>4</v>
      </c>
      <c r="B3" s="276" t="s">
        <v>5</v>
      </c>
      <c r="C3" s="276" t="s">
        <v>84</v>
      </c>
      <c r="D3" s="276" t="s">
        <v>103</v>
      </c>
      <c r="E3" s="274" t="s">
        <v>104</v>
      </c>
      <c r="F3" s="275"/>
      <c r="G3" s="274" t="s">
        <v>105</v>
      </c>
      <c r="H3" s="275"/>
      <c r="I3" s="276" t="s">
        <v>102</v>
      </c>
    </row>
    <row r="4" spans="1:9" ht="28.5" customHeight="1">
      <c r="A4" s="279"/>
      <c r="B4" s="277"/>
      <c r="C4" s="277"/>
      <c r="D4" s="277"/>
      <c r="E4" s="56" t="s">
        <v>118</v>
      </c>
      <c r="F4" s="56" t="s">
        <v>119</v>
      </c>
      <c r="G4" s="56" t="s">
        <v>118</v>
      </c>
      <c r="H4" s="56" t="s">
        <v>119</v>
      </c>
      <c r="I4" s="277"/>
    </row>
    <row r="5" spans="1:9" ht="28.5" customHeight="1">
      <c r="A5" s="208" t="s">
        <v>157</v>
      </c>
      <c r="B5" s="33" t="s">
        <v>264</v>
      </c>
      <c r="C5" s="209" t="s">
        <v>265</v>
      </c>
      <c r="D5" s="210" t="s">
        <v>266</v>
      </c>
      <c r="E5" s="211">
        <v>21600100</v>
      </c>
      <c r="F5" s="210" t="s">
        <v>267</v>
      </c>
      <c r="G5" s="211">
        <v>21600100</v>
      </c>
      <c r="H5" s="210" t="s">
        <v>266</v>
      </c>
      <c r="I5" s="212" t="s">
        <v>268</v>
      </c>
    </row>
    <row r="6" spans="1:9" ht="28.5" customHeight="1">
      <c r="A6" s="11"/>
      <c r="B6" s="33"/>
      <c r="C6" s="62"/>
      <c r="D6" s="62" t="s">
        <v>169</v>
      </c>
      <c r="E6" s="62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I3" sqref="I3:I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41" t="s">
        <v>91</v>
      </c>
      <c r="B1" s="241"/>
      <c r="C1" s="241"/>
      <c r="D1" s="241"/>
      <c r="E1" s="241"/>
      <c r="F1" s="241"/>
      <c r="G1" s="241"/>
      <c r="H1" s="241"/>
      <c r="I1" s="241"/>
    </row>
    <row r="2" spans="1:12" ht="24">
      <c r="A2" s="71" t="s">
        <v>49</v>
      </c>
      <c r="B2" s="72" t="s">
        <v>50</v>
      </c>
      <c r="C2" s="71" t="s">
        <v>65</v>
      </c>
      <c r="D2" s="71" t="s">
        <v>0</v>
      </c>
      <c r="E2" s="73" t="s">
        <v>66</v>
      </c>
      <c r="F2" s="71" t="s">
        <v>51</v>
      </c>
      <c r="G2" s="71" t="s">
        <v>52</v>
      </c>
      <c r="H2" s="71" t="s">
        <v>53</v>
      </c>
      <c r="I2" s="71" t="s">
        <v>1</v>
      </c>
    </row>
    <row r="3" spans="1:12" s="110" customFormat="1" ht="24.75" customHeight="1">
      <c r="A3" s="229">
        <v>2019</v>
      </c>
      <c r="B3" s="229">
        <v>9</v>
      </c>
      <c r="C3" s="230" t="s">
        <v>172</v>
      </c>
      <c r="D3" s="227" t="s">
        <v>161</v>
      </c>
      <c r="E3" s="231">
        <v>22000</v>
      </c>
      <c r="F3" s="227" t="s">
        <v>69</v>
      </c>
      <c r="G3" s="227" t="s">
        <v>173</v>
      </c>
      <c r="H3" s="229" t="s">
        <v>174</v>
      </c>
      <c r="I3" s="229"/>
      <c r="J3" s="108"/>
      <c r="K3" s="109"/>
      <c r="L3" s="108"/>
    </row>
    <row r="4" spans="1:12" s="110" customFormat="1" ht="24.75" customHeight="1">
      <c r="A4" s="229">
        <v>2019</v>
      </c>
      <c r="B4" s="229">
        <v>9</v>
      </c>
      <c r="C4" s="230" t="s">
        <v>175</v>
      </c>
      <c r="D4" s="232" t="s">
        <v>161</v>
      </c>
      <c r="E4" s="233">
        <v>2000</v>
      </c>
      <c r="F4" s="232" t="s">
        <v>69</v>
      </c>
      <c r="G4" s="229" t="s">
        <v>173</v>
      </c>
      <c r="H4" s="229" t="s">
        <v>174</v>
      </c>
      <c r="I4" s="229"/>
      <c r="J4" s="108"/>
      <c r="K4" s="109"/>
      <c r="L4" s="108"/>
    </row>
    <row r="5" spans="1:12" s="110" customFormat="1" ht="24.75" customHeight="1">
      <c r="A5" s="229">
        <v>2019</v>
      </c>
      <c r="B5" s="229" t="s">
        <v>176</v>
      </c>
      <c r="C5" s="168" t="s">
        <v>177</v>
      </c>
      <c r="D5" s="227" t="s">
        <v>161</v>
      </c>
      <c r="E5" s="234">
        <v>15000</v>
      </c>
      <c r="F5" s="227" t="s">
        <v>69</v>
      </c>
      <c r="G5" s="227" t="s">
        <v>155</v>
      </c>
      <c r="H5" s="229" t="s">
        <v>156</v>
      </c>
      <c r="I5" s="229"/>
      <c r="J5" s="108"/>
      <c r="K5" s="109"/>
      <c r="L5" s="108"/>
    </row>
    <row r="6" spans="1:12" s="110" customFormat="1" ht="24.75" customHeight="1">
      <c r="A6" s="216">
        <v>2019</v>
      </c>
      <c r="B6" s="216">
        <v>9</v>
      </c>
      <c r="C6" s="220" t="s">
        <v>160</v>
      </c>
      <c r="D6" s="216" t="s">
        <v>161</v>
      </c>
      <c r="E6" s="235">
        <v>1500</v>
      </c>
      <c r="F6" s="225" t="s">
        <v>69</v>
      </c>
      <c r="G6" s="225" t="s">
        <v>178</v>
      </c>
      <c r="H6" s="216" t="s">
        <v>154</v>
      </c>
      <c r="I6" s="216"/>
      <c r="J6" s="108"/>
      <c r="K6" s="109"/>
      <c r="L6" s="108"/>
    </row>
    <row r="7" spans="1:12" s="110" customFormat="1" ht="24.75" customHeight="1">
      <c r="A7" s="216">
        <v>2019</v>
      </c>
      <c r="B7" s="216">
        <v>9</v>
      </c>
      <c r="C7" s="220" t="s">
        <v>179</v>
      </c>
      <c r="D7" s="216" t="s">
        <v>161</v>
      </c>
      <c r="E7" s="235">
        <v>2000</v>
      </c>
      <c r="F7" s="225" t="s">
        <v>69</v>
      </c>
      <c r="G7" s="225" t="s">
        <v>178</v>
      </c>
      <c r="H7" s="216" t="s">
        <v>154</v>
      </c>
      <c r="I7" s="216"/>
      <c r="J7" s="108"/>
      <c r="K7" s="109"/>
      <c r="L7" s="108"/>
    </row>
    <row r="8" spans="1:12" s="110" customFormat="1" ht="24.75" customHeight="1">
      <c r="A8" s="216">
        <v>2019</v>
      </c>
      <c r="B8" s="216">
        <v>9</v>
      </c>
      <c r="C8" s="220" t="s">
        <v>162</v>
      </c>
      <c r="D8" s="216" t="s">
        <v>161</v>
      </c>
      <c r="E8" s="224">
        <v>10000</v>
      </c>
      <c r="F8" s="225" t="s">
        <v>69</v>
      </c>
      <c r="G8" s="225" t="s">
        <v>178</v>
      </c>
      <c r="H8" s="216" t="s">
        <v>154</v>
      </c>
      <c r="I8" s="216"/>
      <c r="J8" s="108"/>
      <c r="K8" s="109"/>
      <c r="L8" s="108"/>
    </row>
    <row r="9" spans="1:12" s="110" customFormat="1" ht="24.75" customHeight="1">
      <c r="A9" s="216">
        <v>2019</v>
      </c>
      <c r="B9" s="216">
        <v>9</v>
      </c>
      <c r="C9" s="220" t="s">
        <v>163</v>
      </c>
      <c r="D9" s="216" t="s">
        <v>161</v>
      </c>
      <c r="E9" s="235">
        <v>7000</v>
      </c>
      <c r="F9" s="225" t="s">
        <v>69</v>
      </c>
      <c r="G9" s="225" t="s">
        <v>178</v>
      </c>
      <c r="H9" s="216" t="s">
        <v>154</v>
      </c>
      <c r="I9" s="229"/>
      <c r="J9" s="108"/>
      <c r="K9" s="109"/>
      <c r="L9" s="108"/>
    </row>
    <row r="10" spans="1:12" ht="24.75" customHeight="1">
      <c r="A10" s="180"/>
      <c r="B10" s="180"/>
      <c r="C10" s="177"/>
      <c r="D10" s="175" t="s">
        <v>48</v>
      </c>
      <c r="E10" s="53" t="s">
        <v>79</v>
      </c>
      <c r="F10" s="175" t="s">
        <v>48</v>
      </c>
      <c r="G10" s="180"/>
      <c r="H10" s="180"/>
      <c r="I10" s="180"/>
    </row>
    <row r="11" spans="1:12" ht="24.75" customHeight="1">
      <c r="A11" s="180"/>
      <c r="B11" s="180"/>
      <c r="C11" s="201"/>
      <c r="D11" s="180"/>
      <c r="E11" s="202"/>
      <c r="F11" s="78"/>
      <c r="G11" s="78"/>
      <c r="H11" s="180"/>
      <c r="I11" s="180"/>
    </row>
    <row r="12" spans="1:12" ht="24.75" customHeight="1">
      <c r="A12" s="91"/>
      <c r="B12" s="91"/>
      <c r="C12" s="58"/>
      <c r="D12" s="175"/>
      <c r="E12" s="53"/>
      <c r="F12" s="175"/>
      <c r="G12" s="91"/>
      <c r="H12" s="91"/>
      <c r="I12" s="90"/>
    </row>
    <row r="13" spans="1:12" ht="24.75" customHeight="1">
      <c r="A13" s="91"/>
      <c r="B13" s="91"/>
      <c r="C13" s="60"/>
      <c r="D13" s="95"/>
      <c r="E13" s="95"/>
      <c r="F13" s="95"/>
      <c r="G13" s="95"/>
      <c r="H13" s="96"/>
      <c r="I13" s="91"/>
    </row>
    <row r="14" spans="1:12" ht="24.75" customHeight="1">
      <c r="A14" s="41"/>
      <c r="B14" s="41"/>
      <c r="C14" s="60"/>
      <c r="D14" s="175"/>
      <c r="E14" s="53"/>
      <c r="F14" s="175"/>
      <c r="G14" s="41"/>
      <c r="H14" s="41"/>
      <c r="I14" s="41"/>
    </row>
    <row r="15" spans="1:12" ht="24.75" customHeight="1">
      <c r="A15" s="41"/>
      <c r="B15" s="41"/>
      <c r="C15" s="60"/>
      <c r="D15" s="41"/>
      <c r="E15" s="59"/>
      <c r="F15" s="41"/>
      <c r="G15" s="41"/>
      <c r="H15" s="41"/>
      <c r="I15" s="41"/>
    </row>
    <row r="16" spans="1:12" ht="24.75" customHeight="1">
      <c r="A16" s="41"/>
      <c r="B16" s="41"/>
      <c r="C16" s="58"/>
      <c r="D16" s="41"/>
      <c r="E16" s="61"/>
      <c r="F16" s="41"/>
      <c r="G16" s="41"/>
      <c r="H16" s="41"/>
      <c r="I16" s="52"/>
    </row>
    <row r="17" spans="1:9" ht="24.75" customHeight="1">
      <c r="A17" s="41"/>
      <c r="B17" s="41"/>
      <c r="C17" s="58"/>
      <c r="D17" s="41"/>
      <c r="E17" s="61"/>
      <c r="F17" s="41"/>
      <c r="G17" s="41"/>
      <c r="H17" s="41"/>
      <c r="I17" s="52"/>
    </row>
    <row r="18" spans="1:9" ht="24.75" customHeight="1">
      <c r="A18" s="41"/>
      <c r="B18" s="41"/>
      <c r="C18" s="58"/>
      <c r="D18" s="167"/>
      <c r="E18" s="53"/>
      <c r="F18" s="167"/>
      <c r="G18" s="41"/>
      <c r="H18" s="41"/>
      <c r="I18" s="52"/>
    </row>
    <row r="19" spans="1:9" ht="24.75" customHeight="1">
      <c r="A19" s="41"/>
      <c r="B19" s="41"/>
      <c r="C19" s="58"/>
      <c r="D19" s="41"/>
      <c r="E19" s="61"/>
      <c r="F19" s="41"/>
      <c r="G19" s="41"/>
      <c r="H19" s="41"/>
      <c r="I19" s="52"/>
    </row>
  </sheetData>
  <mergeCells count="1">
    <mergeCell ref="A1:I1"/>
  </mergeCells>
  <phoneticPr fontId="3" type="noConversion"/>
  <dataValidations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9 F15:F17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F13" sqref="F1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41" t="s">
        <v>98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3" ht="27" customHeight="1">
      <c r="A2" s="71" t="s">
        <v>49</v>
      </c>
      <c r="B2" s="72" t="s">
        <v>50</v>
      </c>
      <c r="C2" s="71" t="s">
        <v>97</v>
      </c>
      <c r="D2" s="71" t="s">
        <v>96</v>
      </c>
      <c r="E2" s="71" t="s">
        <v>0</v>
      </c>
      <c r="F2" s="72" t="s">
        <v>95</v>
      </c>
      <c r="G2" s="72" t="s">
        <v>94</v>
      </c>
      <c r="H2" s="72" t="s">
        <v>93</v>
      </c>
      <c r="I2" s="72" t="s">
        <v>92</v>
      </c>
      <c r="J2" s="71" t="s">
        <v>51</v>
      </c>
      <c r="K2" s="71" t="s">
        <v>52</v>
      </c>
      <c r="L2" s="71" t="s">
        <v>53</v>
      </c>
      <c r="M2" s="71" t="s">
        <v>1</v>
      </c>
    </row>
    <row r="3" spans="1:13" s="110" customFormat="1" ht="27" customHeight="1">
      <c r="A3" s="168"/>
      <c r="B3" s="169"/>
      <c r="C3" s="168"/>
      <c r="D3" s="168"/>
      <c r="E3" s="213" t="s">
        <v>48</v>
      </c>
      <c r="F3" s="80" t="s">
        <v>171</v>
      </c>
      <c r="G3" s="81" t="s">
        <v>48</v>
      </c>
      <c r="H3" s="169"/>
      <c r="I3" s="170"/>
      <c r="J3" s="207"/>
      <c r="K3" s="168"/>
      <c r="L3" s="168"/>
      <c r="M3" s="168"/>
    </row>
    <row r="4" spans="1:13" s="110" customFormat="1" ht="27" customHeight="1">
      <c r="A4" s="168"/>
      <c r="B4" s="169"/>
      <c r="C4" s="168"/>
      <c r="D4" s="168"/>
      <c r="E4" s="78"/>
      <c r="F4" s="80"/>
      <c r="G4" s="81"/>
      <c r="H4" s="169"/>
      <c r="I4" s="169"/>
      <c r="J4" s="168"/>
      <c r="K4" s="168"/>
      <c r="L4" s="168"/>
      <c r="M4" s="168"/>
    </row>
    <row r="5" spans="1:13" s="110" customFormat="1" ht="27" customHeight="1">
      <c r="A5" s="168"/>
      <c r="B5" s="169"/>
      <c r="C5" s="168"/>
      <c r="D5" s="168"/>
      <c r="E5" s="168"/>
      <c r="F5" s="169"/>
      <c r="G5" s="169"/>
      <c r="H5" s="169"/>
      <c r="I5" s="169"/>
      <c r="J5" s="168"/>
      <c r="K5" s="168"/>
      <c r="L5" s="168"/>
      <c r="M5" s="168"/>
    </row>
    <row r="6" spans="1:13" s="79" customFormat="1" ht="27" customHeight="1">
      <c r="A6" s="82"/>
      <c r="B6" s="83"/>
      <c r="C6" s="82"/>
      <c r="D6" s="82"/>
      <c r="E6" s="78"/>
      <c r="F6" s="80"/>
      <c r="G6" s="81"/>
      <c r="H6" s="83"/>
      <c r="I6" s="84"/>
      <c r="J6" s="82"/>
      <c r="K6" s="82"/>
      <c r="L6" s="82"/>
      <c r="M6" s="82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F11" sqref="F11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43" t="s">
        <v>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5.5">
      <c r="A2" s="244" t="s">
        <v>22</v>
      </c>
      <c r="B2" s="244"/>
      <c r="C2" s="1"/>
      <c r="D2" s="1"/>
      <c r="E2" s="1"/>
      <c r="F2" s="2"/>
      <c r="G2" s="2"/>
      <c r="H2" s="2"/>
      <c r="I2" s="2"/>
      <c r="J2" s="245" t="s">
        <v>3</v>
      </c>
      <c r="K2" s="245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46"/>
      <c r="B4" s="146"/>
      <c r="C4" s="146"/>
      <c r="D4" s="149"/>
      <c r="E4" s="149" t="s">
        <v>200</v>
      </c>
      <c r="F4" s="149"/>
      <c r="G4" s="146"/>
      <c r="H4" s="146"/>
      <c r="I4" s="146"/>
      <c r="J4" s="146"/>
      <c r="K4" s="146"/>
    </row>
    <row r="5" spans="1:11" ht="34.5" customHeight="1">
      <c r="A5" s="146"/>
      <c r="B5" s="146"/>
      <c r="C5" s="146"/>
      <c r="D5" s="149"/>
      <c r="E5" s="149"/>
      <c r="F5" s="149"/>
      <c r="G5" s="146"/>
      <c r="H5" s="146"/>
      <c r="I5" s="146"/>
      <c r="J5" s="146"/>
      <c r="K5" s="146"/>
    </row>
    <row r="6" spans="1:11" s="166" customFormat="1" ht="34.5" customHeight="1">
      <c r="A6" s="146"/>
      <c r="B6" s="146"/>
      <c r="C6" s="146"/>
      <c r="D6" s="146"/>
      <c r="E6" s="149"/>
      <c r="F6" s="146"/>
      <c r="G6" s="146"/>
      <c r="H6" s="146"/>
      <c r="I6" s="146"/>
      <c r="J6" s="146"/>
      <c r="K6" s="146"/>
    </row>
    <row r="7" spans="1:11" s="166" customFormat="1" ht="34.5" customHeight="1"/>
    <row r="8" spans="1:1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</row>
    <row r="10" spans="1:1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H8" sqref="H8"/>
    </sheetView>
  </sheetViews>
  <sheetFormatPr defaultRowHeight="13.5"/>
  <cols>
    <col min="1" max="1" width="13" style="3" customWidth="1"/>
    <col min="2" max="2" width="28.109375" style="139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163" bestFit="1" customWidth="1"/>
    <col min="7" max="7" width="9.6640625" style="3" customWidth="1"/>
    <col min="8" max="8" width="12.6640625" style="142" customWidth="1"/>
    <col min="9" max="9" width="9.6640625" style="3" customWidth="1"/>
    <col min="10" max="10" width="13.77734375" style="64" bestFit="1" customWidth="1"/>
    <col min="11" max="11" width="8.44140625" style="3" customWidth="1"/>
  </cols>
  <sheetData>
    <row r="1" spans="1:11" ht="25.5">
      <c r="A1" s="117" t="s">
        <v>23</v>
      </c>
      <c r="B1" s="144"/>
      <c r="C1" s="117"/>
      <c r="D1" s="117"/>
      <c r="E1" s="117"/>
      <c r="F1" s="156"/>
      <c r="G1" s="117"/>
      <c r="H1" s="165"/>
      <c r="I1" s="117"/>
      <c r="J1" s="164"/>
      <c r="K1" s="117"/>
    </row>
    <row r="2" spans="1:11" ht="25.5">
      <c r="A2" s="118" t="s">
        <v>22</v>
      </c>
      <c r="B2" s="145"/>
      <c r="C2" s="1"/>
      <c r="D2" s="1"/>
      <c r="E2" s="1"/>
      <c r="F2" s="161"/>
      <c r="G2" s="119"/>
      <c r="H2" s="159"/>
      <c r="I2" s="119"/>
      <c r="J2" s="157" t="s">
        <v>3</v>
      </c>
      <c r="K2" s="119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158" t="s">
        <v>19</v>
      </c>
      <c r="G3" s="6" t="s">
        <v>25</v>
      </c>
      <c r="H3" s="34" t="s">
        <v>28</v>
      </c>
      <c r="I3" s="6" t="s">
        <v>26</v>
      </c>
      <c r="J3" s="158" t="s">
        <v>27</v>
      </c>
      <c r="K3" s="6" t="s">
        <v>1</v>
      </c>
    </row>
    <row r="4" spans="1:11" s="89" customFormat="1" ht="42" customHeight="1">
      <c r="A4" s="171"/>
      <c r="B4" s="172"/>
      <c r="C4" s="138"/>
      <c r="D4" s="171"/>
      <c r="E4" s="149"/>
      <c r="F4" s="149" t="s">
        <v>200</v>
      </c>
      <c r="G4" s="149"/>
      <c r="H4" s="173"/>
      <c r="I4" s="147"/>
      <c r="J4" s="140"/>
      <c r="K4" s="174"/>
    </row>
    <row r="5" spans="1:11" ht="42" customHeight="1">
      <c r="A5" s="85"/>
      <c r="B5" s="172"/>
      <c r="C5" s="88"/>
      <c r="D5" s="85"/>
      <c r="E5" s="149"/>
      <c r="F5" s="146"/>
      <c r="G5" s="149"/>
      <c r="H5" s="155"/>
      <c r="I5" s="143"/>
      <c r="J5" s="162"/>
      <c r="K5" s="85"/>
    </row>
    <row r="6" spans="1:11" ht="42" customHeight="1">
      <c r="A6" s="85"/>
      <c r="B6" s="151"/>
      <c r="C6" s="88"/>
      <c r="D6" s="85"/>
      <c r="E6" s="85"/>
      <c r="F6" s="149"/>
      <c r="G6" s="150"/>
      <c r="H6" s="155"/>
      <c r="I6" s="143"/>
      <c r="J6" s="162"/>
      <c r="K6" s="85"/>
    </row>
    <row r="7" spans="1:11" ht="42" customHeight="1">
      <c r="A7" s="85"/>
      <c r="B7" s="151"/>
      <c r="C7" s="88"/>
      <c r="D7" s="85"/>
      <c r="E7" s="85"/>
      <c r="F7" s="160"/>
      <c r="G7" s="150"/>
      <c r="H7" s="155"/>
      <c r="I7" s="143"/>
      <c r="J7" s="162"/>
      <c r="K7" s="85"/>
    </row>
    <row r="8" spans="1:11" ht="42" customHeight="1">
      <c r="A8" s="85"/>
      <c r="B8" s="151"/>
      <c r="C8" s="85"/>
      <c r="D8" s="85"/>
      <c r="E8" s="85"/>
      <c r="F8" s="160"/>
      <c r="G8" s="143"/>
      <c r="H8" s="155"/>
      <c r="I8" s="143"/>
      <c r="J8" s="162"/>
      <c r="K8" s="85"/>
    </row>
    <row r="9" spans="1:11" ht="42" customHeight="1">
      <c r="A9" s="85"/>
      <c r="B9" s="151"/>
      <c r="C9" s="85"/>
      <c r="D9" s="85"/>
      <c r="E9" s="85"/>
      <c r="F9" s="160"/>
      <c r="G9" s="143"/>
      <c r="H9" s="155"/>
      <c r="I9" s="143"/>
      <c r="J9" s="162"/>
      <c r="K9" s="85"/>
    </row>
    <row r="10" spans="1:11" ht="42" customHeight="1">
      <c r="A10" s="85"/>
      <c r="B10" s="151"/>
      <c r="C10" s="85"/>
      <c r="D10" s="85"/>
      <c r="E10" s="85"/>
      <c r="F10" s="160"/>
      <c r="G10" s="143"/>
      <c r="H10" s="155"/>
      <c r="I10" s="143"/>
      <c r="J10" s="162"/>
      <c r="K10" s="85"/>
    </row>
    <row r="11" spans="1:11" s="166" customFormat="1" ht="42" customHeight="1">
      <c r="A11" s="85"/>
      <c r="B11" s="151"/>
      <c r="C11" s="85"/>
      <c r="D11" s="85"/>
      <c r="E11" s="85"/>
      <c r="F11" s="160"/>
      <c r="G11" s="143"/>
      <c r="H11" s="155"/>
      <c r="I11" s="143"/>
      <c r="J11" s="162"/>
      <c r="K11" s="85"/>
    </row>
    <row r="12" spans="1:11" s="166" customFormat="1" ht="42" customHeight="1">
      <c r="A12" s="85"/>
      <c r="B12" s="151"/>
      <c r="C12" s="85"/>
      <c r="D12" s="85"/>
      <c r="E12" s="85"/>
      <c r="F12" s="160"/>
      <c r="G12" s="143"/>
      <c r="H12" s="155"/>
      <c r="I12" s="143"/>
      <c r="J12" s="162"/>
      <c r="K12" s="85"/>
    </row>
    <row r="13" spans="1:11" s="166" customFormat="1" ht="42" customHeight="1">
      <c r="A13" s="85"/>
      <c r="B13" s="151"/>
      <c r="C13" s="85"/>
      <c r="D13" s="85"/>
      <c r="E13" s="85"/>
      <c r="F13" s="160"/>
      <c r="G13" s="85"/>
      <c r="H13" s="155"/>
      <c r="I13" s="85"/>
      <c r="J13" s="162"/>
      <c r="K13" s="85"/>
    </row>
    <row r="14" spans="1:11" s="166" customFormat="1" ht="42" customHeight="1">
      <c r="A14" s="85"/>
      <c r="B14" s="151"/>
      <c r="C14" s="85"/>
      <c r="D14" s="85"/>
      <c r="E14" s="85"/>
      <c r="F14" s="160"/>
      <c r="G14" s="85"/>
      <c r="H14" s="155"/>
      <c r="I14" s="85"/>
      <c r="J14" s="162"/>
      <c r="K14" s="85"/>
    </row>
    <row r="15" spans="1:11" s="166" customFormat="1" ht="42" customHeight="1">
      <c r="A15" s="85"/>
      <c r="B15" s="151"/>
      <c r="C15" s="85"/>
      <c r="D15" s="85"/>
      <c r="E15" s="85"/>
      <c r="F15" s="160"/>
      <c r="G15" s="85"/>
      <c r="H15" s="155"/>
      <c r="I15" s="85"/>
      <c r="J15" s="162"/>
      <c r="K15" s="85"/>
    </row>
    <row r="16" spans="1:11" s="166" customFormat="1" ht="42" customHeight="1">
      <c r="A16" s="85"/>
      <c r="B16" s="151"/>
      <c r="C16" s="85"/>
      <c r="D16" s="85"/>
      <c r="E16" s="85"/>
      <c r="F16" s="160"/>
      <c r="G16" s="85"/>
      <c r="H16" s="155"/>
      <c r="I16" s="85"/>
      <c r="J16" s="162"/>
      <c r="K16" s="85"/>
    </row>
    <row r="17" spans="1:11" s="166" customFormat="1" ht="42" customHeight="1">
      <c r="A17" s="85"/>
      <c r="B17" s="151"/>
      <c r="C17" s="85"/>
      <c r="D17" s="85"/>
      <c r="E17" s="85"/>
      <c r="F17" s="160"/>
      <c r="G17" s="85"/>
      <c r="H17" s="155"/>
      <c r="I17" s="85"/>
      <c r="J17" s="162"/>
      <c r="K17" s="85"/>
    </row>
    <row r="18" spans="1:11" s="166" customFormat="1" ht="42" customHeight="1">
      <c r="A18" s="85"/>
      <c r="B18" s="151"/>
      <c r="C18" s="85"/>
      <c r="D18" s="85"/>
      <c r="E18" s="85"/>
      <c r="F18" s="160"/>
      <c r="G18" s="85"/>
      <c r="H18" s="155"/>
      <c r="I18" s="85"/>
      <c r="J18" s="162"/>
      <c r="K18" s="85"/>
    </row>
    <row r="19" spans="1:11" s="166" customFormat="1" ht="42" customHeight="1">
      <c r="A19" s="85"/>
      <c r="B19" s="151"/>
      <c r="C19" s="85"/>
      <c r="D19" s="85"/>
      <c r="E19" s="85"/>
      <c r="F19" s="160"/>
      <c r="G19" s="85"/>
      <c r="H19" s="155"/>
      <c r="I19" s="85"/>
      <c r="J19" s="162"/>
      <c r="K19" s="85"/>
    </row>
    <row r="20" spans="1:11" s="166" customFormat="1" ht="42" customHeight="1">
      <c r="A20" s="85"/>
      <c r="B20" s="151"/>
      <c r="C20" s="85"/>
      <c r="D20" s="85"/>
      <c r="E20" s="85"/>
      <c r="F20" s="160"/>
      <c r="G20" s="85"/>
      <c r="H20" s="155"/>
      <c r="I20" s="85"/>
      <c r="J20" s="162"/>
      <c r="K20" s="85"/>
    </row>
    <row r="21" spans="1:11" s="166" customFormat="1" ht="42" customHeight="1"/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0" zoomScaleNormal="100" workbookViewId="0">
      <selection activeCell="H24" sqref="H24"/>
    </sheetView>
  </sheetViews>
  <sheetFormatPr defaultRowHeight="13.5"/>
  <cols>
    <col min="1" max="1" width="4.88671875" style="166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43" t="s">
        <v>112</v>
      </c>
      <c r="C1" s="243"/>
      <c r="D1" s="243"/>
      <c r="E1" s="243"/>
      <c r="F1" s="243"/>
      <c r="G1" s="243"/>
      <c r="H1" s="243"/>
      <c r="I1" s="243"/>
      <c r="J1" s="243"/>
    </row>
    <row r="2" spans="1:10" ht="25.5">
      <c r="B2" s="4" t="s">
        <v>22</v>
      </c>
      <c r="C2" s="7"/>
      <c r="D2" s="1"/>
      <c r="E2" s="1"/>
      <c r="F2" s="1"/>
      <c r="G2" s="2"/>
      <c r="H2" s="2"/>
      <c r="I2" s="245" t="s">
        <v>3</v>
      </c>
      <c r="J2" s="245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67</v>
      </c>
      <c r="I3" s="6" t="s">
        <v>29</v>
      </c>
      <c r="J3" s="6" t="s">
        <v>17</v>
      </c>
    </row>
    <row r="4" spans="1:10" ht="25.5" customHeight="1">
      <c r="B4" s="120" t="s">
        <v>124</v>
      </c>
      <c r="C4" s="120" t="s">
        <v>80</v>
      </c>
      <c r="D4" s="121">
        <v>846600</v>
      </c>
      <c r="E4" s="122" t="s">
        <v>117</v>
      </c>
      <c r="F4" s="122" t="s">
        <v>125</v>
      </c>
      <c r="G4" s="123" t="s">
        <v>126</v>
      </c>
      <c r="H4" s="123" t="s">
        <v>170</v>
      </c>
      <c r="I4" s="136" t="s">
        <v>286</v>
      </c>
      <c r="J4" s="124"/>
    </row>
    <row r="5" spans="1:10" ht="25.5" customHeight="1">
      <c r="B5" s="125" t="s">
        <v>143</v>
      </c>
      <c r="C5" s="125" t="s">
        <v>81</v>
      </c>
      <c r="D5" s="126">
        <v>13920000</v>
      </c>
      <c r="E5" s="127" t="s">
        <v>127</v>
      </c>
      <c r="F5" s="123" t="s">
        <v>128</v>
      </c>
      <c r="G5" s="123" t="s">
        <v>126</v>
      </c>
      <c r="H5" s="123" t="s">
        <v>170</v>
      </c>
      <c r="I5" s="136" t="s">
        <v>286</v>
      </c>
      <c r="J5" s="124"/>
    </row>
    <row r="6" spans="1:10" ht="25.5" customHeight="1">
      <c r="B6" s="125" t="s">
        <v>144</v>
      </c>
      <c r="C6" s="125" t="s">
        <v>82</v>
      </c>
      <c r="D6" s="126">
        <v>14964000</v>
      </c>
      <c r="E6" s="127" t="s">
        <v>127</v>
      </c>
      <c r="F6" s="123" t="s">
        <v>129</v>
      </c>
      <c r="G6" s="123" t="s">
        <v>130</v>
      </c>
      <c r="H6" s="123" t="s">
        <v>170</v>
      </c>
      <c r="I6" s="136" t="s">
        <v>286</v>
      </c>
      <c r="J6" s="128"/>
    </row>
    <row r="7" spans="1:10" ht="25.5" customHeight="1">
      <c r="B7" s="125" t="s">
        <v>145</v>
      </c>
      <c r="C7" s="125" t="s">
        <v>83</v>
      </c>
      <c r="D7" s="126">
        <v>3240000</v>
      </c>
      <c r="E7" s="127" t="s">
        <v>115</v>
      </c>
      <c r="F7" s="123" t="s">
        <v>128</v>
      </c>
      <c r="G7" s="123" t="s">
        <v>131</v>
      </c>
      <c r="H7" s="123" t="s">
        <v>170</v>
      </c>
      <c r="I7" s="136" t="s">
        <v>286</v>
      </c>
      <c r="J7" s="123"/>
    </row>
    <row r="8" spans="1:10" ht="25.5" customHeight="1">
      <c r="B8" s="120" t="s">
        <v>132</v>
      </c>
      <c r="C8" s="120" t="s">
        <v>108</v>
      </c>
      <c r="D8" s="121">
        <v>3600000</v>
      </c>
      <c r="E8" s="122" t="s">
        <v>133</v>
      </c>
      <c r="F8" s="122" t="s">
        <v>128</v>
      </c>
      <c r="G8" s="123" t="s">
        <v>131</v>
      </c>
      <c r="H8" s="123" t="s">
        <v>170</v>
      </c>
      <c r="I8" s="136" t="s">
        <v>286</v>
      </c>
      <c r="J8" s="123"/>
    </row>
    <row r="9" spans="1:10" ht="25.5" customHeight="1">
      <c r="B9" s="120" t="s">
        <v>109</v>
      </c>
      <c r="C9" s="120" t="s">
        <v>134</v>
      </c>
      <c r="D9" s="121">
        <v>3600000</v>
      </c>
      <c r="E9" s="122" t="s">
        <v>135</v>
      </c>
      <c r="F9" s="122" t="s">
        <v>136</v>
      </c>
      <c r="G9" s="123" t="s">
        <v>131</v>
      </c>
      <c r="H9" s="123" t="s">
        <v>170</v>
      </c>
      <c r="I9" s="136" t="s">
        <v>286</v>
      </c>
      <c r="J9" s="129"/>
    </row>
    <row r="10" spans="1:10" s="79" customFormat="1" ht="25.5" customHeight="1">
      <c r="A10" s="166"/>
      <c r="B10" s="130" t="s">
        <v>137</v>
      </c>
      <c r="C10" s="130" t="s">
        <v>114</v>
      </c>
      <c r="D10" s="131">
        <v>7200000</v>
      </c>
      <c r="E10" s="132" t="s">
        <v>123</v>
      </c>
      <c r="F10" s="133" t="s">
        <v>120</v>
      </c>
      <c r="G10" s="134" t="s">
        <v>121</v>
      </c>
      <c r="H10" s="123" t="s">
        <v>170</v>
      </c>
      <c r="I10" s="136" t="s">
        <v>286</v>
      </c>
      <c r="J10" s="135"/>
    </row>
    <row r="11" spans="1:10" s="79" customFormat="1" ht="25.5" customHeight="1">
      <c r="A11" s="166"/>
      <c r="B11" s="130" t="s">
        <v>138</v>
      </c>
      <c r="C11" s="130" t="s">
        <v>114</v>
      </c>
      <c r="D11" s="131">
        <v>4356000</v>
      </c>
      <c r="E11" s="132" t="s">
        <v>120</v>
      </c>
      <c r="F11" s="133" t="s">
        <v>123</v>
      </c>
      <c r="G11" s="134" t="s">
        <v>122</v>
      </c>
      <c r="H11" s="123" t="s">
        <v>170</v>
      </c>
      <c r="I11" s="136" t="s">
        <v>286</v>
      </c>
      <c r="J11" s="135"/>
    </row>
    <row r="12" spans="1:10" s="70" customFormat="1" ht="25.5" customHeight="1">
      <c r="A12" s="110"/>
      <c r="B12" s="148" t="s">
        <v>139</v>
      </c>
      <c r="C12" s="148" t="s">
        <v>140</v>
      </c>
      <c r="D12" s="152">
        <v>97000000</v>
      </c>
      <c r="E12" s="136" t="s">
        <v>141</v>
      </c>
      <c r="F12" s="136" t="s">
        <v>142</v>
      </c>
      <c r="G12" s="123" t="s">
        <v>131</v>
      </c>
      <c r="H12" s="123" t="s">
        <v>170</v>
      </c>
      <c r="I12" s="136" t="s">
        <v>286</v>
      </c>
      <c r="J12" s="137"/>
    </row>
    <row r="13" spans="1:10" ht="25.5" customHeight="1">
      <c r="B13" s="148" t="s">
        <v>146</v>
      </c>
      <c r="C13" s="148" t="s">
        <v>147</v>
      </c>
      <c r="D13" s="152">
        <v>20861640</v>
      </c>
      <c r="E13" s="136" t="s">
        <v>148</v>
      </c>
      <c r="F13" s="136" t="s">
        <v>149</v>
      </c>
      <c r="G13" s="136" t="s">
        <v>150</v>
      </c>
      <c r="H13" s="123" t="s">
        <v>170</v>
      </c>
      <c r="I13" s="136" t="s">
        <v>286</v>
      </c>
      <c r="J13" s="129"/>
    </row>
    <row r="14" spans="1:10" s="92" customFormat="1" ht="25.5" customHeight="1">
      <c r="A14" s="166"/>
      <c r="B14" s="204" t="s">
        <v>270</v>
      </c>
      <c r="C14" s="187" t="s">
        <v>271</v>
      </c>
      <c r="D14" s="188">
        <v>1800000</v>
      </c>
      <c r="E14" s="53" t="s">
        <v>282</v>
      </c>
      <c r="F14" s="53" t="s">
        <v>283</v>
      </c>
      <c r="G14" s="136" t="s">
        <v>284</v>
      </c>
      <c r="H14" s="136" t="s">
        <v>285</v>
      </c>
      <c r="I14" s="136" t="s">
        <v>286</v>
      </c>
      <c r="J14" s="129"/>
    </row>
    <row r="15" spans="1:10" s="92" customFormat="1" ht="25.5" customHeight="1">
      <c r="A15" s="166"/>
      <c r="B15" s="187" t="s">
        <v>272</v>
      </c>
      <c r="C15" s="187" t="s">
        <v>277</v>
      </c>
      <c r="D15" s="184">
        <v>2784950</v>
      </c>
      <c r="E15" s="53" t="s">
        <v>287</v>
      </c>
      <c r="F15" s="53" t="s">
        <v>288</v>
      </c>
      <c r="G15" s="175" t="s">
        <v>289</v>
      </c>
      <c r="H15" s="175" t="s">
        <v>289</v>
      </c>
      <c r="I15" s="175" t="s">
        <v>289</v>
      </c>
      <c r="J15" s="129"/>
    </row>
    <row r="16" spans="1:10" s="166" customFormat="1" ht="25.5" customHeight="1">
      <c r="B16" s="187" t="s">
        <v>300</v>
      </c>
      <c r="C16" s="187" t="s">
        <v>301</v>
      </c>
      <c r="D16" s="184">
        <v>1596000</v>
      </c>
      <c r="E16" s="53" t="s">
        <v>302</v>
      </c>
      <c r="F16" s="53" t="s">
        <v>303</v>
      </c>
      <c r="G16" s="175" t="s">
        <v>304</v>
      </c>
      <c r="H16" s="175" t="s">
        <v>304</v>
      </c>
      <c r="I16" s="175" t="s">
        <v>304</v>
      </c>
      <c r="J16" s="129"/>
    </row>
    <row r="17" spans="1:10" s="92" customFormat="1" ht="25.5" customHeight="1">
      <c r="A17" s="166"/>
      <c r="B17" s="187" t="s">
        <v>274</v>
      </c>
      <c r="C17" s="187" t="s">
        <v>279</v>
      </c>
      <c r="D17" s="184">
        <v>1500000</v>
      </c>
      <c r="E17" s="53" t="s">
        <v>290</v>
      </c>
      <c r="F17" s="53" t="s">
        <v>291</v>
      </c>
      <c r="G17" s="53" t="s">
        <v>292</v>
      </c>
      <c r="H17" s="53" t="s">
        <v>292</v>
      </c>
      <c r="I17" s="53" t="s">
        <v>293</v>
      </c>
      <c r="J17" s="97"/>
    </row>
    <row r="18" spans="1:10" ht="25.5" customHeight="1">
      <c r="B18" s="187" t="s">
        <v>275</v>
      </c>
      <c r="C18" s="187" t="s">
        <v>280</v>
      </c>
      <c r="D18" s="184">
        <v>1080000</v>
      </c>
      <c r="E18" s="53" t="s">
        <v>294</v>
      </c>
      <c r="F18" s="175" t="s">
        <v>295</v>
      </c>
      <c r="G18" s="98" t="s">
        <v>296</v>
      </c>
      <c r="H18" s="98" t="s">
        <v>296</v>
      </c>
      <c r="I18" s="98" t="s">
        <v>296</v>
      </c>
      <c r="J18" s="98"/>
    </row>
    <row r="19" spans="1:10" ht="25.5" customHeight="1">
      <c r="B19" s="187" t="s">
        <v>276</v>
      </c>
      <c r="C19" s="187" t="s">
        <v>281</v>
      </c>
      <c r="D19" s="184">
        <v>6600000</v>
      </c>
      <c r="E19" s="53" t="s">
        <v>297</v>
      </c>
      <c r="F19" s="53" t="s">
        <v>298</v>
      </c>
      <c r="G19" s="98" t="s">
        <v>299</v>
      </c>
      <c r="H19" s="98" t="s">
        <v>299</v>
      </c>
      <c r="I19" s="98" t="s">
        <v>299</v>
      </c>
      <c r="J19" s="98"/>
    </row>
    <row r="20" spans="1:10" ht="25.5" customHeight="1">
      <c r="B20" s="187"/>
      <c r="C20" s="187"/>
      <c r="D20" s="175" t="s">
        <v>48</v>
      </c>
      <c r="E20" s="53" t="s">
        <v>79</v>
      </c>
      <c r="F20" s="175" t="s">
        <v>48</v>
      </c>
      <c r="G20" s="53"/>
      <c r="H20" s="53"/>
      <c r="I20" s="53"/>
      <c r="J20" s="98"/>
    </row>
    <row r="21" spans="1:10" ht="25.5" customHeight="1">
      <c r="B21" s="148"/>
      <c r="C21" s="148"/>
      <c r="D21" s="152"/>
      <c r="E21" s="98"/>
      <c r="F21" s="98"/>
      <c r="G21" s="98"/>
      <c r="H21" s="98"/>
      <c r="I21" s="98"/>
      <c r="J21" s="98"/>
    </row>
    <row r="22" spans="1:10" ht="25.5" customHeight="1">
      <c r="B22" s="148"/>
      <c r="C22" s="148"/>
      <c r="D22" s="152"/>
      <c r="E22" s="98"/>
      <c r="F22" s="98"/>
      <c r="G22" s="98"/>
      <c r="H22" s="98"/>
      <c r="I22" s="98"/>
      <c r="J22" s="98"/>
    </row>
    <row r="23" spans="1:10" ht="25.5" customHeight="1">
      <c r="B23" s="148"/>
      <c r="C23" s="148"/>
      <c r="D23" s="152"/>
      <c r="E23" s="98"/>
      <c r="F23" s="98"/>
      <c r="G23" s="98"/>
      <c r="H23" s="98"/>
      <c r="I23" s="98"/>
      <c r="J23" s="98"/>
    </row>
    <row r="24" spans="1:10" ht="25.5" customHeight="1">
      <c r="B24" s="148"/>
      <c r="C24" s="148"/>
      <c r="D24" s="175"/>
      <c r="E24" s="53"/>
      <c r="F24" s="175"/>
      <c r="G24" s="154"/>
      <c r="H24" s="154"/>
      <c r="I24" s="154"/>
      <c r="J24" s="99"/>
    </row>
    <row r="25" spans="1:10" ht="25.5" customHeight="1">
      <c r="B25" s="148"/>
      <c r="C25" s="148"/>
      <c r="D25" s="152"/>
      <c r="E25" s="154"/>
      <c r="F25" s="154"/>
      <c r="G25" s="154"/>
      <c r="H25" s="154"/>
      <c r="I25" s="154"/>
      <c r="J25" s="99"/>
    </row>
    <row r="26" spans="1:10" ht="25.5" customHeight="1">
      <c r="B26" s="99"/>
      <c r="C26" s="99"/>
      <c r="D26" s="167"/>
      <c r="E26" s="53"/>
      <c r="F26" s="167"/>
      <c r="G26" s="99"/>
      <c r="H26" s="99"/>
      <c r="I26" s="99"/>
      <c r="J26" s="99"/>
    </row>
    <row r="27" spans="1:10" ht="25.5" customHeight="1">
      <c r="B27" s="99"/>
      <c r="C27" s="99"/>
      <c r="D27" s="175"/>
      <c r="E27" s="53"/>
      <c r="F27" s="175"/>
      <c r="G27" s="99"/>
      <c r="H27" s="99"/>
      <c r="I27" s="99"/>
      <c r="J27" s="99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zoomScale="130" zoomScaleNormal="130" workbookViewId="0">
      <selection activeCell="F18" sqref="F18"/>
    </sheetView>
  </sheetViews>
  <sheetFormatPr defaultRowHeight="13.5"/>
  <cols>
    <col min="1" max="1" width="12.5546875" style="3" customWidth="1"/>
    <col min="2" max="2" width="20.77734375" style="67" customWidth="1"/>
    <col min="3" max="3" width="11.109375" style="69" customWidth="1"/>
    <col min="4" max="4" width="9.5546875" style="68" customWidth="1"/>
    <col min="5" max="8" width="9.5546875" style="64" customWidth="1"/>
    <col min="9" max="9" width="16.109375" style="15" customWidth="1"/>
  </cols>
  <sheetData>
    <row r="1" spans="1:9" ht="25.5">
      <c r="A1" s="243" t="s">
        <v>18</v>
      </c>
      <c r="B1" s="243"/>
      <c r="C1" s="243"/>
      <c r="D1" s="243"/>
      <c r="E1" s="243"/>
      <c r="F1" s="243"/>
      <c r="G1" s="243"/>
      <c r="H1" s="243"/>
      <c r="I1" s="243"/>
    </row>
    <row r="2" spans="1:9" ht="25.5">
      <c r="A2" s="57" t="s">
        <v>22</v>
      </c>
      <c r="B2" s="65"/>
      <c r="C2" s="66"/>
      <c r="D2" s="63"/>
      <c r="E2" s="63"/>
      <c r="F2" s="63"/>
      <c r="G2" s="63"/>
      <c r="H2" s="63"/>
      <c r="I2" s="54" t="s">
        <v>89</v>
      </c>
    </row>
    <row r="3" spans="1:9" ht="24.75" customHeight="1">
      <c r="A3" s="74" t="s">
        <v>4</v>
      </c>
      <c r="B3" s="75" t="s">
        <v>5</v>
      </c>
      <c r="C3" s="75" t="s">
        <v>84</v>
      </c>
      <c r="D3" s="76" t="s">
        <v>85</v>
      </c>
      <c r="E3" s="76" t="s">
        <v>90</v>
      </c>
      <c r="F3" s="76" t="s">
        <v>86</v>
      </c>
      <c r="G3" s="76" t="s">
        <v>87</v>
      </c>
      <c r="H3" s="76" t="s">
        <v>88</v>
      </c>
      <c r="I3" s="77" t="s">
        <v>99</v>
      </c>
    </row>
    <row r="4" spans="1:9" ht="24" customHeight="1">
      <c r="A4" s="181" t="s">
        <v>151</v>
      </c>
      <c r="B4" s="120" t="s">
        <v>124</v>
      </c>
      <c r="C4" s="120" t="s">
        <v>80</v>
      </c>
      <c r="D4" s="121">
        <v>846600</v>
      </c>
      <c r="E4" s="182"/>
      <c r="F4" s="183">
        <f>85300*5</f>
        <v>426500</v>
      </c>
      <c r="G4" s="184"/>
      <c r="H4" s="184">
        <f t="shared" ref="H4:H13" si="0">F4</f>
        <v>426500</v>
      </c>
      <c r="I4" s="185"/>
    </row>
    <row r="5" spans="1:9" ht="24" customHeight="1">
      <c r="A5" s="181" t="s">
        <v>151</v>
      </c>
      <c r="B5" s="125" t="s">
        <v>143</v>
      </c>
      <c r="C5" s="125" t="s">
        <v>81</v>
      </c>
      <c r="D5" s="126">
        <v>13920000</v>
      </c>
      <c r="E5" s="186"/>
      <c r="F5" s="186">
        <f>1160000*5</f>
        <v>5800000</v>
      </c>
      <c r="G5" s="184"/>
      <c r="H5" s="184">
        <f t="shared" si="0"/>
        <v>5800000</v>
      </c>
      <c r="I5" s="185"/>
    </row>
    <row r="6" spans="1:9" ht="24" customHeight="1">
      <c r="A6" s="181" t="s">
        <v>151</v>
      </c>
      <c r="B6" s="125" t="s">
        <v>144</v>
      </c>
      <c r="C6" s="125" t="s">
        <v>82</v>
      </c>
      <c r="D6" s="126">
        <v>14964000</v>
      </c>
      <c r="E6" s="182"/>
      <c r="F6" s="183">
        <f>1247000*5</f>
        <v>6235000</v>
      </c>
      <c r="G6" s="184"/>
      <c r="H6" s="184">
        <f t="shared" si="0"/>
        <v>6235000</v>
      </c>
      <c r="I6" s="185"/>
    </row>
    <row r="7" spans="1:9" ht="24" customHeight="1">
      <c r="A7" s="181" t="s">
        <v>151</v>
      </c>
      <c r="B7" s="125" t="s">
        <v>145</v>
      </c>
      <c r="C7" s="125" t="s">
        <v>83</v>
      </c>
      <c r="D7" s="126">
        <v>3240000</v>
      </c>
      <c r="E7" s="186"/>
      <c r="F7" s="186">
        <f>270000*5</f>
        <v>1350000</v>
      </c>
      <c r="G7" s="184"/>
      <c r="H7" s="184">
        <f t="shared" si="0"/>
        <v>1350000</v>
      </c>
      <c r="I7" s="185"/>
    </row>
    <row r="8" spans="1:9" ht="24" customHeight="1">
      <c r="A8" s="181" t="s">
        <v>151</v>
      </c>
      <c r="B8" s="120" t="s">
        <v>132</v>
      </c>
      <c r="C8" s="120" t="s">
        <v>108</v>
      </c>
      <c r="D8" s="121">
        <v>3600000</v>
      </c>
      <c r="E8" s="182"/>
      <c r="F8" s="183">
        <f>300000*5</f>
        <v>1500000</v>
      </c>
      <c r="G8" s="186"/>
      <c r="H8" s="186">
        <f t="shared" si="0"/>
        <v>1500000</v>
      </c>
      <c r="I8" s="185"/>
    </row>
    <row r="9" spans="1:9" ht="24" customHeight="1">
      <c r="A9" s="181" t="s">
        <v>151</v>
      </c>
      <c r="B9" s="120" t="s">
        <v>109</v>
      </c>
      <c r="C9" s="120" t="s">
        <v>134</v>
      </c>
      <c r="D9" s="121">
        <v>3600000</v>
      </c>
      <c r="E9" s="186"/>
      <c r="F9" s="186">
        <f>300000*5</f>
        <v>1500000</v>
      </c>
      <c r="G9" s="186"/>
      <c r="H9" s="186">
        <f t="shared" si="0"/>
        <v>1500000</v>
      </c>
      <c r="I9" s="185"/>
    </row>
    <row r="10" spans="1:9" ht="24" customHeight="1">
      <c r="A10" s="181" t="s">
        <v>151</v>
      </c>
      <c r="B10" s="130" t="s">
        <v>137</v>
      </c>
      <c r="C10" s="130" t="s">
        <v>114</v>
      </c>
      <c r="D10" s="131">
        <v>7200000</v>
      </c>
      <c r="E10" s="186"/>
      <c r="F10" s="186">
        <f>600000*5</f>
        <v>3000000</v>
      </c>
      <c r="G10" s="186"/>
      <c r="H10" s="186">
        <f t="shared" si="0"/>
        <v>3000000</v>
      </c>
      <c r="I10" s="185"/>
    </row>
    <row r="11" spans="1:9" s="166" customFormat="1" ht="24" customHeight="1">
      <c r="A11" s="181" t="s">
        <v>151</v>
      </c>
      <c r="B11" s="130" t="s">
        <v>138</v>
      </c>
      <c r="C11" s="130" t="s">
        <v>114</v>
      </c>
      <c r="D11" s="131">
        <v>4356000</v>
      </c>
      <c r="E11" s="182"/>
      <c r="F11" s="183">
        <f>363000*5</f>
        <v>1815000</v>
      </c>
      <c r="G11" s="184"/>
      <c r="H11" s="184">
        <f t="shared" si="0"/>
        <v>1815000</v>
      </c>
      <c r="I11" s="185"/>
    </row>
    <row r="12" spans="1:9" s="166" customFormat="1" ht="24" customHeight="1">
      <c r="A12" s="181" t="s">
        <v>151</v>
      </c>
      <c r="B12" s="187" t="s">
        <v>139</v>
      </c>
      <c r="C12" s="187" t="s">
        <v>140</v>
      </c>
      <c r="D12" s="188">
        <v>97000000</v>
      </c>
      <c r="E12" s="186"/>
      <c r="F12" s="186">
        <f>8083330*5</f>
        <v>40416650</v>
      </c>
      <c r="G12" s="184"/>
      <c r="H12" s="184">
        <f t="shared" si="0"/>
        <v>40416650</v>
      </c>
      <c r="I12" s="185"/>
    </row>
    <row r="13" spans="1:9" s="166" customFormat="1" ht="24" customHeight="1">
      <c r="A13" s="181" t="s">
        <v>151</v>
      </c>
      <c r="B13" s="187" t="s">
        <v>146</v>
      </c>
      <c r="C13" s="187" t="s">
        <v>147</v>
      </c>
      <c r="D13" s="188">
        <v>6953880</v>
      </c>
      <c r="E13" s="182"/>
      <c r="F13" s="183">
        <f>579490*5</f>
        <v>2897450</v>
      </c>
      <c r="G13" s="186"/>
      <c r="H13" s="186">
        <f t="shared" si="0"/>
        <v>2897450</v>
      </c>
      <c r="I13" s="185"/>
    </row>
    <row r="14" spans="1:9" s="166" customFormat="1" ht="24" customHeight="1">
      <c r="A14" s="181" t="s">
        <v>269</v>
      </c>
      <c r="B14" s="204" t="s">
        <v>270</v>
      </c>
      <c r="C14" s="187" t="s">
        <v>271</v>
      </c>
      <c r="D14" s="188">
        <v>1800000</v>
      </c>
      <c r="E14" s="188"/>
      <c r="F14" s="188">
        <v>600000</v>
      </c>
      <c r="G14" s="188"/>
      <c r="H14" s="188">
        <v>600000</v>
      </c>
      <c r="I14" s="185"/>
    </row>
    <row r="15" spans="1:9" s="166" customFormat="1" ht="24" customHeight="1">
      <c r="A15" s="181" t="s">
        <v>31</v>
      </c>
      <c r="B15" s="187" t="s">
        <v>272</v>
      </c>
      <c r="C15" s="187" t="s">
        <v>277</v>
      </c>
      <c r="D15" s="184">
        <v>2784950</v>
      </c>
      <c r="E15" s="184">
        <v>2784950</v>
      </c>
      <c r="F15" s="186"/>
      <c r="G15" s="184"/>
      <c r="H15" s="184">
        <v>2784950</v>
      </c>
      <c r="I15" s="185"/>
    </row>
    <row r="16" spans="1:9" s="166" customFormat="1" ht="24" customHeight="1">
      <c r="A16" s="181" t="s">
        <v>31</v>
      </c>
      <c r="B16" s="187" t="s">
        <v>273</v>
      </c>
      <c r="C16" s="187" t="s">
        <v>278</v>
      </c>
      <c r="D16" s="184">
        <v>1596000</v>
      </c>
      <c r="E16" s="203"/>
      <c r="F16" s="190"/>
      <c r="G16" s="184">
        <v>1596000</v>
      </c>
      <c r="H16" s="184">
        <v>1596000</v>
      </c>
      <c r="I16" s="191"/>
    </row>
    <row r="17" spans="1:9" s="166" customFormat="1" ht="24" customHeight="1">
      <c r="A17" s="181" t="s">
        <v>31</v>
      </c>
      <c r="B17" s="187" t="s">
        <v>274</v>
      </c>
      <c r="C17" s="187" t="s">
        <v>279</v>
      </c>
      <c r="D17" s="184">
        <v>1500000</v>
      </c>
      <c r="E17" s="189"/>
      <c r="F17" s="190"/>
      <c r="G17" s="184">
        <v>1500000</v>
      </c>
      <c r="H17" s="184">
        <v>1500000</v>
      </c>
      <c r="I17" s="191"/>
    </row>
    <row r="18" spans="1:9" s="166" customFormat="1" ht="24" customHeight="1">
      <c r="A18" s="181" t="s">
        <v>269</v>
      </c>
      <c r="B18" s="187" t="s">
        <v>275</v>
      </c>
      <c r="C18" s="187" t="s">
        <v>280</v>
      </c>
      <c r="D18" s="184">
        <v>1080000</v>
      </c>
      <c r="E18" s="203"/>
      <c r="F18" s="192"/>
      <c r="G18" s="184">
        <v>1080000</v>
      </c>
      <c r="H18" s="184">
        <v>1080000</v>
      </c>
      <c r="I18" s="191"/>
    </row>
    <row r="19" spans="1:9" s="166" customFormat="1" ht="24" customHeight="1">
      <c r="A19" s="181" t="s">
        <v>269</v>
      </c>
      <c r="B19" s="187" t="s">
        <v>276</v>
      </c>
      <c r="C19" s="187" t="s">
        <v>281</v>
      </c>
      <c r="D19" s="184">
        <v>6600000</v>
      </c>
      <c r="E19" s="189"/>
      <c r="F19" s="190"/>
      <c r="G19" s="184">
        <v>6600000</v>
      </c>
      <c r="H19" s="184">
        <v>6600000</v>
      </c>
      <c r="I19" s="191"/>
    </row>
    <row r="20" spans="1:9" ht="24" customHeight="1">
      <c r="A20" s="181"/>
      <c r="B20" s="187"/>
      <c r="C20" s="187"/>
      <c r="D20" s="188"/>
      <c r="E20" s="203" t="s">
        <v>159</v>
      </c>
      <c r="F20" s="193"/>
      <c r="G20" s="188"/>
      <c r="H20" s="188"/>
      <c r="I20" s="194"/>
    </row>
    <row r="21" spans="1:9" s="166" customFormat="1" ht="24" customHeight="1">
      <c r="A21" s="181"/>
      <c r="B21" s="187"/>
      <c r="C21" s="187"/>
      <c r="D21" s="188"/>
      <c r="E21" s="189"/>
      <c r="F21" s="190"/>
      <c r="G21" s="188"/>
      <c r="H21" s="188"/>
      <c r="I21" s="191"/>
    </row>
    <row r="22" spans="1:9" s="166" customFormat="1" ht="24" customHeight="1">
      <c r="A22" s="181"/>
      <c r="B22" s="187"/>
      <c r="C22" s="187"/>
      <c r="D22" s="188"/>
      <c r="E22" s="203"/>
      <c r="F22" s="193"/>
      <c r="G22" s="188"/>
      <c r="H22" s="188"/>
      <c r="I22" s="194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25" zoomScaleNormal="25" workbookViewId="0">
      <selection activeCell="G41" sqref="G41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43" t="s">
        <v>20</v>
      </c>
      <c r="B1" s="243"/>
      <c r="C1" s="243"/>
      <c r="D1" s="243"/>
      <c r="E1" s="243"/>
    </row>
    <row r="2" spans="1:5" ht="26.25" thickBot="1">
      <c r="A2" s="28" t="s">
        <v>22</v>
      </c>
      <c r="B2" s="28"/>
      <c r="C2" s="1"/>
      <c r="D2" s="1"/>
      <c r="E2" s="29" t="s">
        <v>55</v>
      </c>
    </row>
    <row r="3" spans="1:5" ht="33" customHeight="1" thickTop="1">
      <c r="A3" s="246" t="s">
        <v>56</v>
      </c>
      <c r="B3" s="30" t="s">
        <v>57</v>
      </c>
      <c r="C3" s="249" t="s">
        <v>201</v>
      </c>
      <c r="D3" s="250"/>
      <c r="E3" s="251"/>
    </row>
    <row r="4" spans="1:5" ht="33" customHeight="1">
      <c r="A4" s="247"/>
      <c r="B4" s="31" t="s">
        <v>58</v>
      </c>
      <c r="C4" s="49">
        <v>6800000</v>
      </c>
      <c r="D4" s="42" t="s">
        <v>111</v>
      </c>
      <c r="E4" s="50" t="s">
        <v>202</v>
      </c>
    </row>
    <row r="5" spans="1:5" ht="33" customHeight="1">
      <c r="A5" s="247"/>
      <c r="B5" s="31" t="s">
        <v>59</v>
      </c>
      <c r="C5" s="43">
        <v>0.97</v>
      </c>
      <c r="D5" s="42" t="s">
        <v>34</v>
      </c>
      <c r="E5" s="50">
        <v>6600000</v>
      </c>
    </row>
    <row r="6" spans="1:5" ht="33" customHeight="1">
      <c r="A6" s="247"/>
      <c r="B6" s="31" t="s">
        <v>33</v>
      </c>
      <c r="C6" s="44" t="s">
        <v>166</v>
      </c>
      <c r="D6" s="42" t="s">
        <v>106</v>
      </c>
      <c r="E6" s="51" t="s">
        <v>203</v>
      </c>
    </row>
    <row r="7" spans="1:5" ht="33" customHeight="1">
      <c r="A7" s="247"/>
      <c r="B7" s="31" t="s">
        <v>60</v>
      </c>
      <c r="C7" s="86" t="s">
        <v>164</v>
      </c>
      <c r="D7" s="42" t="s">
        <v>61</v>
      </c>
      <c r="E7" s="51" t="s">
        <v>204</v>
      </c>
    </row>
    <row r="8" spans="1:5" ht="33" customHeight="1">
      <c r="A8" s="247"/>
      <c r="B8" s="31" t="s">
        <v>62</v>
      </c>
      <c r="C8" s="45" t="s">
        <v>116</v>
      </c>
      <c r="D8" s="42" t="s">
        <v>36</v>
      </c>
      <c r="E8" s="46" t="s">
        <v>205</v>
      </c>
    </row>
    <row r="9" spans="1:5" ht="33" customHeight="1" thickBot="1">
      <c r="A9" s="248"/>
      <c r="B9" s="32" t="s">
        <v>63</v>
      </c>
      <c r="C9" s="87" t="s">
        <v>153</v>
      </c>
      <c r="D9" s="47" t="s">
        <v>64</v>
      </c>
      <c r="E9" s="48" t="s">
        <v>206</v>
      </c>
    </row>
    <row r="10" spans="1:5" ht="33" customHeight="1" thickTop="1">
      <c r="A10" s="246" t="s">
        <v>107</v>
      </c>
      <c r="B10" s="30" t="s">
        <v>57</v>
      </c>
      <c r="C10" s="249" t="s">
        <v>207</v>
      </c>
      <c r="D10" s="250"/>
      <c r="E10" s="251"/>
    </row>
    <row r="11" spans="1:5" ht="33" customHeight="1">
      <c r="A11" s="247"/>
      <c r="B11" s="31" t="s">
        <v>58</v>
      </c>
      <c r="C11" s="49">
        <v>2800000</v>
      </c>
      <c r="D11" s="42" t="s">
        <v>111</v>
      </c>
      <c r="E11" s="50" t="s">
        <v>165</v>
      </c>
    </row>
    <row r="12" spans="1:5" ht="33" customHeight="1">
      <c r="A12" s="247"/>
      <c r="B12" s="31" t="s">
        <v>59</v>
      </c>
      <c r="C12" s="43">
        <v>0.99</v>
      </c>
      <c r="D12" s="42" t="s">
        <v>34</v>
      </c>
      <c r="E12" s="50">
        <v>2784950</v>
      </c>
    </row>
    <row r="13" spans="1:5" ht="33" customHeight="1">
      <c r="A13" s="247"/>
      <c r="B13" s="31" t="s">
        <v>33</v>
      </c>
      <c r="C13" s="44" t="s">
        <v>208</v>
      </c>
      <c r="D13" s="42" t="s">
        <v>106</v>
      </c>
      <c r="E13" s="51" t="s">
        <v>210</v>
      </c>
    </row>
    <row r="14" spans="1:5" ht="33" customHeight="1">
      <c r="A14" s="247"/>
      <c r="B14" s="31" t="s">
        <v>60</v>
      </c>
      <c r="C14" s="86" t="s">
        <v>213</v>
      </c>
      <c r="D14" s="42" t="s">
        <v>61</v>
      </c>
      <c r="E14" s="51" t="s">
        <v>211</v>
      </c>
    </row>
    <row r="15" spans="1:5" ht="33" customHeight="1">
      <c r="A15" s="247"/>
      <c r="B15" s="31" t="s">
        <v>62</v>
      </c>
      <c r="C15" s="86" t="s">
        <v>212</v>
      </c>
      <c r="D15" s="42" t="s">
        <v>36</v>
      </c>
      <c r="E15" s="46" t="s">
        <v>158</v>
      </c>
    </row>
    <row r="16" spans="1:5" ht="33" customHeight="1" thickBot="1">
      <c r="A16" s="248"/>
      <c r="B16" s="32" t="s">
        <v>63</v>
      </c>
      <c r="C16" s="87" t="s">
        <v>209</v>
      </c>
      <c r="D16" s="47" t="s">
        <v>64</v>
      </c>
      <c r="E16" s="48" t="s">
        <v>168</v>
      </c>
    </row>
    <row r="17" spans="1:5" ht="33" customHeight="1" thickTop="1">
      <c r="A17" s="246" t="s">
        <v>107</v>
      </c>
      <c r="B17" s="30" t="s">
        <v>57</v>
      </c>
      <c r="C17" s="249" t="s">
        <v>214</v>
      </c>
      <c r="D17" s="250"/>
      <c r="E17" s="251"/>
    </row>
    <row r="18" spans="1:5" ht="33" customHeight="1">
      <c r="A18" s="247"/>
      <c r="B18" s="31" t="s">
        <v>58</v>
      </c>
      <c r="C18" s="49">
        <v>1134000</v>
      </c>
      <c r="D18" s="42" t="s">
        <v>111</v>
      </c>
      <c r="E18" s="50" t="s">
        <v>235</v>
      </c>
    </row>
    <row r="19" spans="1:5" ht="33" customHeight="1">
      <c r="A19" s="247"/>
      <c r="B19" s="31" t="s">
        <v>59</v>
      </c>
      <c r="C19" s="43">
        <v>0.95</v>
      </c>
      <c r="D19" s="42" t="s">
        <v>34</v>
      </c>
      <c r="E19" s="50">
        <v>1080000</v>
      </c>
    </row>
    <row r="20" spans="1:5" ht="33" customHeight="1">
      <c r="A20" s="247"/>
      <c r="B20" s="31" t="s">
        <v>33</v>
      </c>
      <c r="C20" s="44" t="s">
        <v>215</v>
      </c>
      <c r="D20" s="42" t="s">
        <v>106</v>
      </c>
      <c r="E20" s="51" t="s">
        <v>216</v>
      </c>
    </row>
    <row r="21" spans="1:5" ht="33" customHeight="1">
      <c r="A21" s="247"/>
      <c r="B21" s="31" t="s">
        <v>60</v>
      </c>
      <c r="C21" s="86" t="s">
        <v>152</v>
      </c>
      <c r="D21" s="42" t="s">
        <v>61</v>
      </c>
      <c r="E21" s="51" t="s">
        <v>217</v>
      </c>
    </row>
    <row r="22" spans="1:5" ht="33" customHeight="1">
      <c r="A22" s="247"/>
      <c r="B22" s="31" t="s">
        <v>62</v>
      </c>
      <c r="C22" s="86" t="s">
        <v>167</v>
      </c>
      <c r="D22" s="42" t="s">
        <v>36</v>
      </c>
      <c r="E22" s="46" t="s">
        <v>219</v>
      </c>
    </row>
    <row r="23" spans="1:5" ht="33" customHeight="1" thickBot="1">
      <c r="A23" s="248"/>
      <c r="B23" s="32" t="s">
        <v>63</v>
      </c>
      <c r="C23" s="87" t="s">
        <v>153</v>
      </c>
      <c r="D23" s="47" t="s">
        <v>64</v>
      </c>
      <c r="E23" s="48" t="s">
        <v>218</v>
      </c>
    </row>
    <row r="24" spans="1:5" ht="33" customHeight="1" thickTop="1">
      <c r="A24" s="246" t="s">
        <v>107</v>
      </c>
      <c r="B24" s="30" t="s">
        <v>57</v>
      </c>
      <c r="C24" s="249" t="s">
        <v>220</v>
      </c>
      <c r="D24" s="250"/>
      <c r="E24" s="251"/>
    </row>
    <row r="25" spans="1:5" ht="33" customHeight="1">
      <c r="A25" s="247"/>
      <c r="B25" s="31" t="s">
        <v>58</v>
      </c>
      <c r="C25" s="49">
        <v>24759000</v>
      </c>
      <c r="D25" s="42" t="s">
        <v>111</v>
      </c>
      <c r="E25" s="50" t="s">
        <v>236</v>
      </c>
    </row>
    <row r="26" spans="1:5" ht="33" customHeight="1">
      <c r="A26" s="247"/>
      <c r="B26" s="31" t="s">
        <v>59</v>
      </c>
      <c r="C26" s="43">
        <v>0.87</v>
      </c>
      <c r="D26" s="42" t="s">
        <v>34</v>
      </c>
      <c r="E26" s="50">
        <v>21600100</v>
      </c>
    </row>
    <row r="27" spans="1:5" ht="33" customHeight="1">
      <c r="A27" s="247"/>
      <c r="B27" s="31" t="s">
        <v>33</v>
      </c>
      <c r="C27" s="44" t="s">
        <v>221</v>
      </c>
      <c r="D27" s="42" t="s">
        <v>106</v>
      </c>
      <c r="E27" s="51" t="s">
        <v>222</v>
      </c>
    </row>
    <row r="28" spans="1:5" ht="33" customHeight="1">
      <c r="A28" s="247"/>
      <c r="B28" s="31" t="s">
        <v>60</v>
      </c>
      <c r="C28" s="86" t="s">
        <v>224</v>
      </c>
      <c r="D28" s="42" t="s">
        <v>61</v>
      </c>
      <c r="E28" s="51"/>
    </row>
    <row r="29" spans="1:5" ht="33" customHeight="1">
      <c r="A29" s="247"/>
      <c r="B29" s="31" t="s">
        <v>62</v>
      </c>
      <c r="C29" s="86" t="s">
        <v>223</v>
      </c>
      <c r="D29" s="42" t="s">
        <v>36</v>
      </c>
      <c r="E29" s="46" t="s">
        <v>225</v>
      </c>
    </row>
    <row r="30" spans="1:5" ht="33" customHeight="1" thickBot="1">
      <c r="A30" s="248"/>
      <c r="B30" s="32" t="s">
        <v>63</v>
      </c>
      <c r="C30" s="87" t="s">
        <v>153</v>
      </c>
      <c r="D30" s="47" t="s">
        <v>64</v>
      </c>
      <c r="E30" s="48" t="s">
        <v>226</v>
      </c>
    </row>
    <row r="31" spans="1:5" ht="32.25" customHeight="1" thickTop="1">
      <c r="A31" s="246" t="s">
        <v>107</v>
      </c>
      <c r="B31" s="30" t="s">
        <v>57</v>
      </c>
      <c r="C31" s="249" t="s">
        <v>227</v>
      </c>
      <c r="D31" s="250"/>
      <c r="E31" s="251"/>
    </row>
    <row r="32" spans="1:5" ht="32.25" customHeight="1">
      <c r="A32" s="247"/>
      <c r="B32" s="31" t="s">
        <v>58</v>
      </c>
      <c r="C32" s="49">
        <v>20000000</v>
      </c>
      <c r="D32" s="42" t="s">
        <v>111</v>
      </c>
      <c r="E32" s="50" t="s">
        <v>237</v>
      </c>
    </row>
    <row r="33" spans="1:5" ht="32.25" customHeight="1">
      <c r="A33" s="247"/>
      <c r="B33" s="31" t="s">
        <v>59</v>
      </c>
      <c r="C33" s="43">
        <v>0.92</v>
      </c>
      <c r="D33" s="42" t="s">
        <v>34</v>
      </c>
      <c r="E33" s="50">
        <v>18500000</v>
      </c>
    </row>
    <row r="34" spans="1:5" ht="32.25" customHeight="1">
      <c r="A34" s="247"/>
      <c r="B34" s="31" t="s">
        <v>33</v>
      </c>
      <c r="C34" s="44" t="s">
        <v>228</v>
      </c>
      <c r="D34" s="42" t="s">
        <v>106</v>
      </c>
      <c r="E34" s="51" t="s">
        <v>229</v>
      </c>
    </row>
    <row r="35" spans="1:5" ht="32.25" customHeight="1">
      <c r="A35" s="247"/>
      <c r="B35" s="31" t="s">
        <v>60</v>
      </c>
      <c r="C35" s="86" t="s">
        <v>152</v>
      </c>
      <c r="D35" s="42" t="s">
        <v>61</v>
      </c>
      <c r="E35" s="51"/>
    </row>
    <row r="36" spans="1:5" ht="32.25" customHeight="1">
      <c r="A36" s="247"/>
      <c r="B36" s="31" t="s">
        <v>62</v>
      </c>
      <c r="C36" s="86" t="s">
        <v>116</v>
      </c>
      <c r="D36" s="42" t="s">
        <v>36</v>
      </c>
      <c r="E36" s="46" t="s">
        <v>230</v>
      </c>
    </row>
    <row r="37" spans="1:5" ht="32.25" customHeight="1" thickBot="1">
      <c r="A37" s="248"/>
      <c r="B37" s="32" t="s">
        <v>63</v>
      </c>
      <c r="C37" s="87" t="s">
        <v>153</v>
      </c>
      <c r="D37" s="47" t="s">
        <v>64</v>
      </c>
      <c r="E37" s="48" t="s">
        <v>231</v>
      </c>
    </row>
    <row r="38" spans="1:5" ht="32.25" customHeight="1" thickTop="1">
      <c r="A38" s="246" t="s">
        <v>56</v>
      </c>
      <c r="B38" s="30" t="s">
        <v>57</v>
      </c>
      <c r="C38" s="249" t="s">
        <v>232</v>
      </c>
      <c r="D38" s="250"/>
      <c r="E38" s="251"/>
    </row>
    <row r="39" spans="1:5" ht="32.25" customHeight="1">
      <c r="A39" s="247"/>
      <c r="B39" s="31" t="s">
        <v>58</v>
      </c>
      <c r="C39" s="49">
        <v>1500000</v>
      </c>
      <c r="D39" s="42" t="s">
        <v>111</v>
      </c>
      <c r="E39" s="50" t="s">
        <v>238</v>
      </c>
    </row>
    <row r="40" spans="1:5" ht="32.25" customHeight="1">
      <c r="A40" s="247"/>
      <c r="B40" s="31" t="s">
        <v>59</v>
      </c>
      <c r="C40" s="43">
        <v>0.96</v>
      </c>
      <c r="D40" s="42" t="s">
        <v>34</v>
      </c>
      <c r="E40" s="50">
        <v>1440000</v>
      </c>
    </row>
    <row r="41" spans="1:5" ht="32.25" customHeight="1">
      <c r="A41" s="247"/>
      <c r="B41" s="31" t="s">
        <v>33</v>
      </c>
      <c r="C41" s="44" t="s">
        <v>233</v>
      </c>
      <c r="D41" s="42" t="s">
        <v>106</v>
      </c>
      <c r="E41" s="51" t="s">
        <v>234</v>
      </c>
    </row>
    <row r="42" spans="1:5" ht="32.25" customHeight="1">
      <c r="A42" s="247"/>
      <c r="B42" s="31" t="s">
        <v>60</v>
      </c>
      <c r="C42" s="86" t="s">
        <v>152</v>
      </c>
      <c r="D42" s="42" t="s">
        <v>61</v>
      </c>
      <c r="E42" s="51" t="s">
        <v>239</v>
      </c>
    </row>
    <row r="43" spans="1:5" ht="32.25" customHeight="1">
      <c r="A43" s="247"/>
      <c r="B43" s="31" t="s">
        <v>62</v>
      </c>
      <c r="C43" s="86" t="s">
        <v>167</v>
      </c>
      <c r="D43" s="42" t="s">
        <v>36</v>
      </c>
      <c r="E43" s="46" t="s">
        <v>240</v>
      </c>
    </row>
    <row r="44" spans="1:5" ht="32.25" customHeight="1" thickBot="1">
      <c r="A44" s="248"/>
      <c r="B44" s="32" t="s">
        <v>63</v>
      </c>
      <c r="C44" s="87" t="s">
        <v>153</v>
      </c>
      <c r="D44" s="47" t="s">
        <v>64</v>
      </c>
      <c r="E44" s="48" t="s">
        <v>241</v>
      </c>
    </row>
    <row r="45" spans="1:5" ht="14.25" thickTop="1"/>
  </sheetData>
  <mergeCells count="13">
    <mergeCell ref="A38:A44"/>
    <mergeCell ref="C38:E38"/>
    <mergeCell ref="A1:E1"/>
    <mergeCell ref="A3:A9"/>
    <mergeCell ref="C3:E3"/>
    <mergeCell ref="A10:A16"/>
    <mergeCell ref="C10:E10"/>
    <mergeCell ref="A24:A30"/>
    <mergeCell ref="C24:E24"/>
    <mergeCell ref="A31:A37"/>
    <mergeCell ref="C31:E31"/>
    <mergeCell ref="A17:A23"/>
    <mergeCell ref="C17:E1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25" zoomScaleNormal="25" workbookViewId="0">
      <selection activeCell="B41" sqref="B41:F41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43" t="s">
        <v>21</v>
      </c>
      <c r="B1" s="243"/>
      <c r="C1" s="243"/>
      <c r="D1" s="243"/>
      <c r="E1" s="243"/>
      <c r="F1" s="243"/>
    </row>
    <row r="2" spans="1:6" ht="26.25" thickBot="1">
      <c r="A2" s="4" t="s">
        <v>31</v>
      </c>
      <c r="B2" s="13"/>
      <c r="C2" s="14"/>
      <c r="D2" s="14"/>
      <c r="E2" s="1"/>
      <c r="F2" s="26" t="s">
        <v>54</v>
      </c>
    </row>
    <row r="3" spans="1:6" ht="25.5" customHeight="1" thickTop="1">
      <c r="A3" s="19" t="s">
        <v>32</v>
      </c>
      <c r="B3" s="264" t="s">
        <v>242</v>
      </c>
      <c r="C3" s="264"/>
      <c r="D3" s="264"/>
      <c r="E3" s="264"/>
      <c r="F3" s="265"/>
    </row>
    <row r="4" spans="1:6" ht="25.5" customHeight="1">
      <c r="A4" s="256" t="s">
        <v>40</v>
      </c>
      <c r="B4" s="258" t="s">
        <v>33</v>
      </c>
      <c r="C4" s="270" t="s">
        <v>100</v>
      </c>
      <c r="D4" s="22" t="s">
        <v>41</v>
      </c>
      <c r="E4" s="22" t="s">
        <v>34</v>
      </c>
      <c r="F4" s="25" t="s">
        <v>45</v>
      </c>
    </row>
    <row r="5" spans="1:6" ht="25.5" customHeight="1">
      <c r="A5" s="256"/>
      <c r="B5" s="258"/>
      <c r="C5" s="271"/>
      <c r="D5" s="23" t="s">
        <v>42</v>
      </c>
      <c r="E5" s="23" t="s">
        <v>35</v>
      </c>
      <c r="F5" s="24" t="s">
        <v>43</v>
      </c>
    </row>
    <row r="6" spans="1:6" ht="25.5" customHeight="1">
      <c r="A6" s="256"/>
      <c r="B6" s="266" t="s">
        <v>243</v>
      </c>
      <c r="C6" s="272" t="s">
        <v>244</v>
      </c>
      <c r="D6" s="267">
        <v>6800000</v>
      </c>
      <c r="E6" s="267">
        <v>6600000</v>
      </c>
      <c r="F6" s="269">
        <f>E6/D6</f>
        <v>0.97058823529411764</v>
      </c>
    </row>
    <row r="7" spans="1:6" ht="25.5" customHeight="1">
      <c r="A7" s="256"/>
      <c r="B7" s="266"/>
      <c r="C7" s="273"/>
      <c r="D7" s="268"/>
      <c r="E7" s="268"/>
      <c r="F7" s="269"/>
    </row>
    <row r="8" spans="1:6" ht="25.5" customHeight="1">
      <c r="A8" s="256" t="s">
        <v>36</v>
      </c>
      <c r="B8" s="55" t="s">
        <v>37</v>
      </c>
      <c r="C8" s="55" t="s">
        <v>47</v>
      </c>
      <c r="D8" s="258" t="s">
        <v>38</v>
      </c>
      <c r="E8" s="258"/>
      <c r="F8" s="259"/>
    </row>
    <row r="9" spans="1:6" ht="25.5" customHeight="1">
      <c r="A9" s="257"/>
      <c r="B9" s="153" t="s">
        <v>245</v>
      </c>
      <c r="C9" s="153" t="s">
        <v>246</v>
      </c>
      <c r="D9" s="260" t="s">
        <v>247</v>
      </c>
      <c r="E9" s="261"/>
      <c r="F9" s="262"/>
    </row>
    <row r="10" spans="1:6" ht="25.5" customHeight="1">
      <c r="A10" s="20" t="s">
        <v>46</v>
      </c>
      <c r="B10" s="263" t="s">
        <v>110</v>
      </c>
      <c r="C10" s="263"/>
      <c r="D10" s="252"/>
      <c r="E10" s="252"/>
      <c r="F10" s="253"/>
    </row>
    <row r="11" spans="1:6" ht="25.5" customHeight="1">
      <c r="A11" s="20" t="s">
        <v>44</v>
      </c>
      <c r="B11" s="252" t="s">
        <v>113</v>
      </c>
      <c r="C11" s="252"/>
      <c r="D11" s="252"/>
      <c r="E11" s="252"/>
      <c r="F11" s="253"/>
    </row>
    <row r="12" spans="1:6" ht="25.5" customHeight="1" thickBot="1">
      <c r="A12" s="21" t="s">
        <v>39</v>
      </c>
      <c r="B12" s="254"/>
      <c r="C12" s="254"/>
      <c r="D12" s="254"/>
      <c r="E12" s="254"/>
      <c r="F12" s="255"/>
    </row>
    <row r="13" spans="1:6" ht="25.5" customHeight="1" thickTop="1">
      <c r="A13" s="19" t="s">
        <v>32</v>
      </c>
      <c r="B13" s="264" t="s">
        <v>248</v>
      </c>
      <c r="C13" s="264"/>
      <c r="D13" s="264"/>
      <c r="E13" s="264"/>
      <c r="F13" s="265"/>
    </row>
    <row r="14" spans="1:6" ht="25.5" customHeight="1">
      <c r="A14" s="256" t="s">
        <v>40</v>
      </c>
      <c r="B14" s="258" t="s">
        <v>33</v>
      </c>
      <c r="C14" s="270" t="s">
        <v>100</v>
      </c>
      <c r="D14" s="196" t="s">
        <v>41</v>
      </c>
      <c r="E14" s="196" t="s">
        <v>34</v>
      </c>
      <c r="F14" s="197" t="s">
        <v>45</v>
      </c>
    </row>
    <row r="15" spans="1:6" ht="25.5" customHeight="1">
      <c r="A15" s="256"/>
      <c r="B15" s="258"/>
      <c r="C15" s="271"/>
      <c r="D15" s="23" t="s">
        <v>42</v>
      </c>
      <c r="E15" s="23" t="s">
        <v>35</v>
      </c>
      <c r="F15" s="24" t="s">
        <v>43</v>
      </c>
    </row>
    <row r="16" spans="1:6" ht="25.5" customHeight="1">
      <c r="A16" s="256"/>
      <c r="B16" s="266" t="s">
        <v>249</v>
      </c>
      <c r="C16" s="272" t="s">
        <v>250</v>
      </c>
      <c r="D16" s="267">
        <v>1134000</v>
      </c>
      <c r="E16" s="267">
        <v>1080000</v>
      </c>
      <c r="F16" s="269">
        <f>E16/D16</f>
        <v>0.95238095238095233</v>
      </c>
    </row>
    <row r="17" spans="1:6" ht="25.5" customHeight="1">
      <c r="A17" s="256"/>
      <c r="B17" s="266"/>
      <c r="C17" s="273"/>
      <c r="D17" s="268"/>
      <c r="E17" s="268"/>
      <c r="F17" s="269"/>
    </row>
    <row r="18" spans="1:6" ht="25.5" customHeight="1">
      <c r="A18" s="256" t="s">
        <v>36</v>
      </c>
      <c r="B18" s="198" t="s">
        <v>37</v>
      </c>
      <c r="C18" s="198" t="s">
        <v>47</v>
      </c>
      <c r="D18" s="258" t="s">
        <v>38</v>
      </c>
      <c r="E18" s="258"/>
      <c r="F18" s="259"/>
    </row>
    <row r="19" spans="1:6" ht="25.5" customHeight="1">
      <c r="A19" s="257"/>
      <c r="B19" s="153" t="s">
        <v>251</v>
      </c>
      <c r="C19" s="153" t="s">
        <v>252</v>
      </c>
      <c r="D19" s="260" t="s">
        <v>218</v>
      </c>
      <c r="E19" s="261"/>
      <c r="F19" s="262"/>
    </row>
    <row r="20" spans="1:6" ht="25.5" customHeight="1">
      <c r="A20" s="195" t="s">
        <v>46</v>
      </c>
      <c r="B20" s="263" t="s">
        <v>110</v>
      </c>
      <c r="C20" s="263"/>
      <c r="D20" s="252"/>
      <c r="E20" s="252"/>
      <c r="F20" s="253"/>
    </row>
    <row r="21" spans="1:6" ht="25.5" customHeight="1">
      <c r="A21" s="195" t="s">
        <v>44</v>
      </c>
      <c r="B21" s="252" t="s">
        <v>113</v>
      </c>
      <c r="C21" s="252"/>
      <c r="D21" s="252"/>
      <c r="E21" s="252"/>
      <c r="F21" s="253"/>
    </row>
    <row r="22" spans="1:6" ht="25.5" customHeight="1" thickBot="1">
      <c r="A22" s="21" t="s">
        <v>39</v>
      </c>
      <c r="B22" s="254"/>
      <c r="C22" s="254"/>
      <c r="D22" s="254"/>
      <c r="E22" s="254"/>
      <c r="F22" s="255"/>
    </row>
    <row r="23" spans="1:6" ht="25.5" customHeight="1" thickTop="1">
      <c r="A23" s="19" t="s">
        <v>32</v>
      </c>
      <c r="B23" s="264" t="s">
        <v>253</v>
      </c>
      <c r="C23" s="264"/>
      <c r="D23" s="264"/>
      <c r="E23" s="264"/>
      <c r="F23" s="265"/>
    </row>
    <row r="24" spans="1:6" ht="25.5" customHeight="1">
      <c r="A24" s="256" t="s">
        <v>40</v>
      </c>
      <c r="B24" s="258" t="s">
        <v>33</v>
      </c>
      <c r="C24" s="270" t="s">
        <v>100</v>
      </c>
      <c r="D24" s="196" t="s">
        <v>41</v>
      </c>
      <c r="E24" s="196" t="s">
        <v>34</v>
      </c>
      <c r="F24" s="197" t="s">
        <v>45</v>
      </c>
    </row>
    <row r="25" spans="1:6" ht="25.5" customHeight="1">
      <c r="A25" s="256"/>
      <c r="B25" s="258"/>
      <c r="C25" s="271"/>
      <c r="D25" s="23" t="s">
        <v>42</v>
      </c>
      <c r="E25" s="23" t="s">
        <v>35</v>
      </c>
      <c r="F25" s="24" t="s">
        <v>43</v>
      </c>
    </row>
    <row r="26" spans="1:6" ht="25.5" customHeight="1">
      <c r="A26" s="256"/>
      <c r="B26" s="266" t="s">
        <v>254</v>
      </c>
      <c r="C26" s="272" t="s">
        <v>255</v>
      </c>
      <c r="D26" s="267">
        <v>2780000</v>
      </c>
      <c r="E26" s="267">
        <v>2640000</v>
      </c>
      <c r="F26" s="269">
        <f>E26/D26</f>
        <v>0.94964028776978415</v>
      </c>
    </row>
    <row r="27" spans="1:6" ht="25.5" customHeight="1">
      <c r="A27" s="256"/>
      <c r="B27" s="266"/>
      <c r="C27" s="273"/>
      <c r="D27" s="268"/>
      <c r="E27" s="268"/>
      <c r="F27" s="269"/>
    </row>
    <row r="28" spans="1:6" ht="25.5" customHeight="1">
      <c r="A28" s="256" t="s">
        <v>36</v>
      </c>
      <c r="B28" s="198" t="s">
        <v>37</v>
      </c>
      <c r="C28" s="198" t="s">
        <v>47</v>
      </c>
      <c r="D28" s="258" t="s">
        <v>38</v>
      </c>
      <c r="E28" s="258"/>
      <c r="F28" s="259"/>
    </row>
    <row r="29" spans="1:6" ht="25.5" customHeight="1">
      <c r="A29" s="257"/>
      <c r="B29" s="153" t="s">
        <v>256</v>
      </c>
      <c r="C29" s="153" t="s">
        <v>257</v>
      </c>
      <c r="D29" s="260" t="s">
        <v>258</v>
      </c>
      <c r="E29" s="261"/>
      <c r="F29" s="262"/>
    </row>
    <row r="30" spans="1:6" ht="25.5" customHeight="1">
      <c r="A30" s="195" t="s">
        <v>46</v>
      </c>
      <c r="B30" s="263" t="s">
        <v>110</v>
      </c>
      <c r="C30" s="263"/>
      <c r="D30" s="252"/>
      <c r="E30" s="252"/>
      <c r="F30" s="253"/>
    </row>
    <row r="31" spans="1:6" ht="25.5" customHeight="1">
      <c r="A31" s="195" t="s">
        <v>44</v>
      </c>
      <c r="B31" s="252" t="s">
        <v>113</v>
      </c>
      <c r="C31" s="252"/>
      <c r="D31" s="252"/>
      <c r="E31" s="252"/>
      <c r="F31" s="253"/>
    </row>
    <row r="32" spans="1:6" ht="25.5" customHeight="1" thickBot="1">
      <c r="A32" s="21" t="s">
        <v>39</v>
      </c>
      <c r="B32" s="254"/>
      <c r="C32" s="254"/>
      <c r="D32" s="254"/>
      <c r="E32" s="254"/>
      <c r="F32" s="255"/>
    </row>
    <row r="33" spans="1:6" ht="25.5" customHeight="1" thickTop="1">
      <c r="A33" s="19" t="s">
        <v>32</v>
      </c>
      <c r="B33" s="264" t="s">
        <v>259</v>
      </c>
      <c r="C33" s="264"/>
      <c r="D33" s="264"/>
      <c r="E33" s="264"/>
      <c r="F33" s="265"/>
    </row>
    <row r="34" spans="1:6" ht="25.5" customHeight="1">
      <c r="A34" s="256" t="s">
        <v>40</v>
      </c>
      <c r="B34" s="258" t="s">
        <v>33</v>
      </c>
      <c r="C34" s="270" t="s">
        <v>100</v>
      </c>
      <c r="D34" s="196" t="s">
        <v>41</v>
      </c>
      <c r="E34" s="196" t="s">
        <v>34</v>
      </c>
      <c r="F34" s="197" t="s">
        <v>45</v>
      </c>
    </row>
    <row r="35" spans="1:6" ht="25.5" customHeight="1">
      <c r="A35" s="256"/>
      <c r="B35" s="258"/>
      <c r="C35" s="271"/>
      <c r="D35" s="23" t="s">
        <v>42</v>
      </c>
      <c r="E35" s="23" t="s">
        <v>35</v>
      </c>
      <c r="F35" s="24" t="s">
        <v>43</v>
      </c>
    </row>
    <row r="36" spans="1:6" ht="25.5" customHeight="1">
      <c r="A36" s="256"/>
      <c r="B36" s="266" t="s">
        <v>260</v>
      </c>
      <c r="C36" s="272" t="s">
        <v>261</v>
      </c>
      <c r="D36" s="267">
        <v>1500000</v>
      </c>
      <c r="E36" s="267">
        <v>1440000</v>
      </c>
      <c r="F36" s="269">
        <f>E36/D36</f>
        <v>0.96</v>
      </c>
    </row>
    <row r="37" spans="1:6" ht="25.5" customHeight="1">
      <c r="A37" s="256"/>
      <c r="B37" s="266"/>
      <c r="C37" s="273"/>
      <c r="D37" s="268"/>
      <c r="E37" s="268"/>
      <c r="F37" s="269"/>
    </row>
    <row r="38" spans="1:6" ht="25.5" customHeight="1">
      <c r="A38" s="256" t="s">
        <v>36</v>
      </c>
      <c r="B38" s="198" t="s">
        <v>37</v>
      </c>
      <c r="C38" s="198" t="s">
        <v>47</v>
      </c>
      <c r="D38" s="258" t="s">
        <v>38</v>
      </c>
      <c r="E38" s="258"/>
      <c r="F38" s="259"/>
    </row>
    <row r="39" spans="1:6" ht="25.5" customHeight="1">
      <c r="A39" s="257"/>
      <c r="B39" s="153" t="s">
        <v>262</v>
      </c>
      <c r="C39" s="153" t="s">
        <v>263</v>
      </c>
      <c r="D39" s="260" t="s">
        <v>241</v>
      </c>
      <c r="E39" s="261"/>
      <c r="F39" s="262"/>
    </row>
    <row r="40" spans="1:6" ht="25.5" customHeight="1">
      <c r="A40" s="195" t="s">
        <v>46</v>
      </c>
      <c r="B40" s="263" t="s">
        <v>110</v>
      </c>
      <c r="C40" s="263"/>
      <c r="D40" s="252"/>
      <c r="E40" s="252"/>
      <c r="F40" s="253"/>
    </row>
    <row r="41" spans="1:6" ht="25.5" customHeight="1">
      <c r="A41" s="195" t="s">
        <v>44</v>
      </c>
      <c r="B41" s="252" t="s">
        <v>113</v>
      </c>
      <c r="C41" s="252"/>
      <c r="D41" s="252"/>
      <c r="E41" s="252"/>
      <c r="F41" s="253"/>
    </row>
    <row r="42" spans="1:6" ht="25.5" customHeight="1" thickBot="1">
      <c r="A42" s="21" t="s">
        <v>39</v>
      </c>
      <c r="B42" s="254"/>
      <c r="C42" s="254"/>
      <c r="D42" s="254"/>
      <c r="E42" s="254"/>
      <c r="F42" s="255"/>
    </row>
    <row r="43" spans="1:6" ht="14.25" thickTop="1"/>
  </sheetData>
  <mergeCells count="61"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2019-09-09T05:21:04Z</dcterms:modified>
</cp:coreProperties>
</file>