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15675" windowHeight="11910" firstSheet="3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H18" i="6" l="1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F46" i="9" l="1"/>
  <c r="F36" i="9"/>
  <c r="F26" i="9"/>
  <c r="F6" i="9" l="1"/>
  <c r="F1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<sst xmlns="http://schemas.openxmlformats.org/spreadsheetml/2006/main" count="751" uniqueCount="417">
  <si>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</si>
  <si>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</si>
  <si>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</si>
  <si>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</si>
  <si>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</si>
  <si>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</si>
  <si>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</si>
  <si>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</si>
  <si>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</si>
  <si>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</si>
  <si>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</si>
  <si>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</si>
  <si>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</si>
  <si>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</si>
  <si>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</si>
  <si>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</si>
  <si>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</si>
  <si>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</si>
  <si>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</si>
  <si>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</si>
  <si>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</si>
  <si>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</si>
  <si>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</si>
  <si>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</si>
  <si>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</si>
  <si>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</si>
  <si>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</si>
  <si>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</si>
  <si>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</si>
  <si>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</si>
  <si>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</si>
  <si>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</si>
  <si>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</si>
  <si>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</si>
  <si>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</si>
  <si>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</si>
  <si>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</si>
  <si>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</si>
  <si>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</si>
  <si>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</si>
  <si>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</si>
  <si>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</si>
  <si>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</si>
  <si>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</si>
  <si>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</si>
  <si>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</si>
  <si>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</si>
  <si>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성남시청소년재단</t>
    <phoneticPr fontId="3" type="noConversion"/>
  </si>
  <si>
    <t>대표자</t>
    <phoneticPr fontId="3" type="noConversion"/>
  </si>
  <si>
    <t>-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</si>
  <si>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</si>
  <si>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</si>
  <si>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</si>
  <si>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</si>
  <si>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</si>
  <si>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</si>
  <si>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</si>
  <si>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</si>
  <si>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</si>
  <si>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</si>
  <si>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</si>
  <si>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</si>
  <si>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</si>
  <si>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</si>
  <si>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</si>
  <si>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</si>
  <si>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</si>
  <si>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</si>
  <si>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</si>
  <si>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</si>
  <si>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사무국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</si>
  <si>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</si>
  <si>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</si>
  <si>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</si>
  <si>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</si>
  <si>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</si>
  <si>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</si>
  <si>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</si>
  <si>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</si>
  <si>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</si>
  <si>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이하빈칸</t>
    <phoneticPr fontId="3" type="noConversion"/>
  </si>
  <si>
    <t>2018.12.31.</t>
    <phoneticPr fontId="3" type="noConversion"/>
  </si>
  <si>
    <t>2017.12.27.</t>
    <phoneticPr fontId="3" type="noConversion"/>
  </si>
  <si>
    <t>2018.12.31.</t>
    <phoneticPr fontId="3" type="noConversion"/>
  </si>
  <si>
    <t>2018.01.01.</t>
    <phoneticPr fontId="3" type="noConversion"/>
  </si>
  <si>
    <t>2018년 정수기 임차계약(2차)</t>
    <phoneticPr fontId="3" type="noConversion"/>
  </si>
  <si>
    <t>㈜교원</t>
    <phoneticPr fontId="3" type="noConversion"/>
  </si>
  <si>
    <t>(사)대한산업안전보건협회
경기산업보건센터</t>
    <phoneticPr fontId="3" type="noConversion"/>
  </si>
  <si>
    <t>2017.12.20.</t>
    <phoneticPr fontId="3" type="noConversion"/>
  </si>
  <si>
    <t>2018년 ERP 유지관리</t>
    <phoneticPr fontId="3" type="noConversion"/>
  </si>
  <si>
    <t>㈜더존비즈온</t>
    <phoneticPr fontId="3" type="noConversion"/>
  </si>
  <si>
    <t>2017.12.26.</t>
    <phoneticPr fontId="3" type="noConversion"/>
  </si>
  <si>
    <t>2018.01.01.</t>
    <phoneticPr fontId="3" type="noConversion"/>
  </si>
  <si>
    <t>2018.12.31.</t>
    <phoneticPr fontId="3" type="noConversion"/>
  </si>
  <si>
    <t>다원</t>
    <phoneticPr fontId="3" type="noConversion"/>
  </si>
  <si>
    <t>2017.12.07.</t>
    <phoneticPr fontId="3" type="noConversion"/>
  </si>
  <si>
    <t>대한산업안전협회 성남지회</t>
    <phoneticPr fontId="3" type="noConversion"/>
  </si>
  <si>
    <t>2017.12.27.</t>
    <phoneticPr fontId="3" type="noConversion"/>
  </si>
  <si>
    <t>워터월시스템㈜</t>
    <phoneticPr fontId="3" type="noConversion"/>
  </si>
  <si>
    <t>2017.12.13.</t>
    <phoneticPr fontId="3" type="noConversion"/>
  </si>
  <si>
    <t>2018.12.31.</t>
    <phoneticPr fontId="3" type="noConversion"/>
  </si>
  <si>
    <t>신도종합서비스</t>
    <phoneticPr fontId="3" type="noConversion"/>
  </si>
  <si>
    <t>2017.12.27.</t>
    <phoneticPr fontId="3" type="noConversion"/>
  </si>
  <si>
    <t>㈜월드소프트</t>
    <phoneticPr fontId="3" type="noConversion"/>
  </si>
  <si>
    <t>2017.12.12.</t>
    <phoneticPr fontId="3" type="noConversion"/>
  </si>
  <si>
    <t>2018.01.01.</t>
    <phoneticPr fontId="3" type="noConversion"/>
  </si>
  <si>
    <t>㈜지란지교소프트</t>
    <phoneticPr fontId="3" type="noConversion"/>
  </si>
  <si>
    <t>2017.12.20.</t>
    <phoneticPr fontId="3" type="noConversion"/>
  </si>
  <si>
    <t>㈜미디어코어시스템즈</t>
    <phoneticPr fontId="3" type="noConversion"/>
  </si>
  <si>
    <t>2017.12.21.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</si>
  <si>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</si>
  <si>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</si>
  <si>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</si>
  <si>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</si>
  <si>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</si>
  <si>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</si>
  <si>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</si>
  <si>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</si>
  <si>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</si>
  <si>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</si>
  <si>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</si>
  <si>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</si>
  <si>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</si>
  <si>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</si>
  <si>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</si>
  <si>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</si>
  <si>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</si>
  <si>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</si>
  <si>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</si>
  <si>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</si>
  <si>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</si>
  <si>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</si>
  <si>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</si>
  <si>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</si>
  <si>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-</t>
    <phoneticPr fontId="3" type="noConversion"/>
  </si>
  <si>
    <t>해당사항없음</t>
    <phoneticPr fontId="3" type="noConversion"/>
  </si>
  <si>
    <t>-</t>
    <phoneticPr fontId="3" type="noConversion"/>
  </si>
  <si>
    <t>2018년 네이버 블로그 운영</t>
    <phoneticPr fontId="3" type="noConversion"/>
  </si>
  <si>
    <t>회색달빛</t>
  </si>
  <si>
    <t>회색달빛</t>
    <phoneticPr fontId="3" type="noConversion"/>
  </si>
  <si>
    <t>2017.12.29.</t>
    <phoneticPr fontId="3" type="noConversion"/>
  </si>
  <si>
    <t>2018.01.01.</t>
    <phoneticPr fontId="3" type="noConversion"/>
  </si>
  <si>
    <t>2018.12.31.</t>
    <phoneticPr fontId="3" type="noConversion"/>
  </si>
  <si>
    <t>계약기간</t>
  </si>
  <si>
    <t>계약현황</t>
    <phoneticPr fontId="3" type="noConversion"/>
  </si>
  <si>
    <t>수의1인 견적</t>
    <phoneticPr fontId="3" type="noConversion"/>
  </si>
  <si>
    <t>계약현황</t>
    <phoneticPr fontId="3" type="noConversion"/>
  </si>
  <si>
    <t>사무국</t>
    <phoneticPr fontId="3" type="noConversion"/>
  </si>
  <si>
    <t>㈜교원</t>
    <phoneticPr fontId="3" type="noConversion"/>
  </si>
  <si>
    <t>-</t>
    <phoneticPr fontId="3" type="noConversion"/>
  </si>
  <si>
    <t>신도종합서비스</t>
  </si>
  <si>
    <t>워터월시스템즈(주)</t>
  </si>
  <si>
    <t>(주)월드소프트</t>
  </si>
  <si>
    <t>다원</t>
  </si>
  <si>
    <t>주식회사 지란지교소프트</t>
  </si>
  <si>
    <t>(사)대한산업안전협회 성남지회</t>
  </si>
  <si>
    <t>(사)대한산업보건협회경기산업보건센터</t>
  </si>
  <si>
    <t>(주)미디어코어시스템즈</t>
  </si>
  <si>
    <t>노무법인서현</t>
  </si>
  <si>
    <t>노무법인로고스</t>
  </si>
  <si>
    <t>노무법인 로고스</t>
    <phoneticPr fontId="3" type="noConversion"/>
  </si>
  <si>
    <t>2017.12.27.</t>
    <phoneticPr fontId="3" type="noConversion"/>
  </si>
  <si>
    <t>2018.01.01.</t>
    <phoneticPr fontId="3" type="noConversion"/>
  </si>
  <si>
    <t>2018.12.31.</t>
    <phoneticPr fontId="3" type="noConversion"/>
  </si>
  <si>
    <t>2018년 법무자문 서비스 연간계약</t>
    <phoneticPr fontId="3" type="noConversion"/>
  </si>
  <si>
    <t>2017.12.27.</t>
    <phoneticPr fontId="3" type="noConversion"/>
  </si>
  <si>
    <t>2018.01.01.</t>
    <phoneticPr fontId="3" type="noConversion"/>
  </si>
  <si>
    <t>2018.12.31.</t>
    <phoneticPr fontId="3" type="noConversion"/>
  </si>
  <si>
    <t>법무법인서현</t>
    <phoneticPr fontId="3" type="noConversion"/>
  </si>
  <si>
    <t>2018년 노무 법무자문 서비스 연간계약</t>
    <phoneticPr fontId="3" type="noConversion"/>
  </si>
  <si>
    <t>-</t>
    <phoneticPr fontId="3" type="noConversion"/>
  </si>
  <si>
    <t>2018년 맞춤형복지제도 운영위탁</t>
    <phoneticPr fontId="3" type="noConversion"/>
  </si>
  <si>
    <t>에스케이엠엔서비스㈜</t>
    <phoneticPr fontId="3" type="noConversion"/>
  </si>
  <si>
    <t>2018.01.09.</t>
    <phoneticPr fontId="3" type="noConversion"/>
  </si>
  <si>
    <t>2018.02.01.</t>
    <phoneticPr fontId="3" type="noConversion"/>
  </si>
  <si>
    <t>2018.12.31.</t>
    <phoneticPr fontId="3" type="noConversion"/>
  </si>
  <si>
    <t>추정가격이 2천만원 이하인 물품의 제조·구매·용역 계약(제25조제1항제5호)</t>
  </si>
  <si>
    <t>사무국</t>
  </si>
  <si>
    <t>지방계약법 시행령 제25조 1항</t>
    <phoneticPr fontId="3" type="noConversion"/>
  </si>
  <si>
    <t>주식회사에스유소프트</t>
  </si>
  <si>
    <t>2018년 서버 유지관리 및 서버 호스팅 서비스 비용</t>
    <phoneticPr fontId="3" type="noConversion"/>
  </si>
  <si>
    <t>㈜에스유소프트</t>
    <phoneticPr fontId="3" type="noConversion"/>
  </si>
  <si>
    <t>2017.12.28.</t>
    <phoneticPr fontId="3" type="noConversion"/>
  </si>
  <si>
    <t>2018.01.01.</t>
    <phoneticPr fontId="3" type="noConversion"/>
  </si>
  <si>
    <t>2018.12.31.</t>
    <phoneticPr fontId="3" type="noConversion"/>
  </si>
  <si>
    <t>계약부서(감독원)</t>
    <phoneticPr fontId="3" type="noConversion"/>
  </si>
  <si>
    <t>준공(기성)검사현황</t>
    <phoneticPr fontId="3" type="noConversion"/>
  </si>
  <si>
    <t>해당</t>
    <phoneticPr fontId="3" type="noConversion"/>
  </si>
  <si>
    <t>없음</t>
    <phoneticPr fontId="3" type="noConversion"/>
  </si>
  <si>
    <t>이하</t>
    <phoneticPr fontId="3" type="noConversion"/>
  </si>
  <si>
    <t>빈칸</t>
    <phoneticPr fontId="3" type="noConversion"/>
  </si>
  <si>
    <t>성남시청소년재단</t>
    <phoneticPr fontId="3" type="noConversion"/>
  </si>
  <si>
    <t>수의총액</t>
  </si>
  <si>
    <t>개</t>
  </si>
  <si>
    <t>건</t>
  </si>
  <si>
    <t>㈜삼성통운</t>
    <phoneticPr fontId="3" type="noConversion"/>
  </si>
  <si>
    <t>2018년 대표이사 전용차량 운영</t>
    <phoneticPr fontId="3" type="noConversion"/>
  </si>
  <si>
    <t>삼성통운</t>
    <phoneticPr fontId="3" type="noConversion"/>
  </si>
  <si>
    <t>2018.04.05.</t>
    <phoneticPr fontId="3" type="noConversion"/>
  </si>
  <si>
    <t>2018.10.31.</t>
    <phoneticPr fontId="3" type="noConversion"/>
  </si>
  <si>
    <t>2018년 업무용 차량운영</t>
    <phoneticPr fontId="3" type="noConversion"/>
  </si>
  <si>
    <t>2016.10.27.</t>
    <phoneticPr fontId="3" type="noConversion"/>
  </si>
  <si>
    <t>2017.11.01.</t>
    <phoneticPr fontId="3" type="noConversion"/>
  </si>
  <si>
    <t>2018.04.07.</t>
    <phoneticPr fontId="3" type="noConversion"/>
  </si>
  <si>
    <t>청소년 지역자원조사 자료집 제작</t>
  </si>
  <si>
    <t>B5</t>
  </si>
  <si>
    <t>강정훈</t>
  </si>
  <si>
    <t>031-729-9054</t>
  </si>
  <si>
    <t>2018년 8월 웹필터 유지관리</t>
    <phoneticPr fontId="3" type="noConversion"/>
  </si>
  <si>
    <t>2018년 8월 홈페이지 유지관리</t>
    <phoneticPr fontId="3" type="noConversion"/>
  </si>
  <si>
    <t>2018년 8월 전자문서시스템(그룹웨어)
유지보수</t>
    <phoneticPr fontId="3" type="noConversion"/>
  </si>
  <si>
    <t>2018년 8월 복합기 임대</t>
    <phoneticPr fontId="3" type="noConversion"/>
  </si>
  <si>
    <t>2018년 8월 내부정보유출방지시스템
유지관리 비용</t>
    <phoneticPr fontId="3" type="noConversion"/>
  </si>
  <si>
    <t>2018년 8월 산업안전 관리대행</t>
    <phoneticPr fontId="3" type="noConversion"/>
  </si>
  <si>
    <t>2018년 8월 운영실적통합DB 유지관리 비용</t>
    <phoneticPr fontId="3" type="noConversion"/>
  </si>
  <si>
    <t>2018년 8월 보건관리자 위탁관리</t>
    <phoneticPr fontId="3" type="noConversion"/>
  </si>
  <si>
    <t>물품</t>
    <phoneticPr fontId="3" type="noConversion"/>
  </si>
  <si>
    <t>청바지프로젝트 우수기업 감사해요</t>
  </si>
  <si>
    <t>김천희</t>
  </si>
  <si>
    <t>031-729-9042</t>
  </si>
  <si>
    <t>청소년 덕후생활 임차</t>
  </si>
  <si>
    <t>임희옥</t>
  </si>
  <si>
    <t>031-729-9045</t>
  </si>
  <si>
    <t>매</t>
  </si>
  <si>
    <t>서진화</t>
  </si>
  <si>
    <t>031-729-9031</t>
  </si>
  <si>
    <t>제4회 성남시 청소년정책포럼 책자</t>
  </si>
  <si>
    <t>250부</t>
  </si>
  <si>
    <t>권</t>
  </si>
  <si>
    <t>제4회 성남시 청소년정책포럼 기념품</t>
  </si>
  <si>
    <t>서울지방조달청</t>
  </si>
  <si>
    <t>회계정보팀(서인욱)</t>
    <phoneticPr fontId="3" type="noConversion"/>
  </si>
  <si>
    <t>2017년도 결산승인 결산보고서 및 설명자료 제작</t>
  </si>
  <si>
    <t>직지심경</t>
  </si>
  <si>
    <t>청소년노동인권박람회 알바의정석 포스 대여</t>
  </si>
  <si>
    <t>청소년노동인권박람회 홍보물 제작</t>
  </si>
  <si>
    <t>네모디자인</t>
  </si>
  <si>
    <t>2018년 8월분 정수기 렌탈료</t>
    <phoneticPr fontId="3" type="noConversion"/>
  </si>
  <si>
    <t>2018년 8월 복합기 임대비용</t>
    <phoneticPr fontId="3" type="noConversion"/>
  </si>
  <si>
    <t>2018. 8월 DLP(내부정보유출관리시스템) 유지관리비용</t>
    <phoneticPr fontId="3" type="noConversion"/>
  </si>
  <si>
    <t>2018. 8월 전자문서시스템(그룹웨어) 유지관리비용</t>
    <phoneticPr fontId="3" type="noConversion"/>
  </si>
  <si>
    <t>2018. 8월 통합실적운영 DB 유지관리비용</t>
    <phoneticPr fontId="3" type="noConversion"/>
  </si>
  <si>
    <t>2018. 8월 웹필터 유지관리비용</t>
    <phoneticPr fontId="3" type="noConversion"/>
  </si>
  <si>
    <t>2018. 8월 산업안전관리자 대행 수수료</t>
    <phoneticPr fontId="3" type="noConversion"/>
  </si>
  <si>
    <t>2018. 8월 보건관리 대행비 수수료</t>
    <phoneticPr fontId="3" type="noConversion"/>
  </si>
  <si>
    <t>2018. 8월 홈페이지 유지관리비용</t>
    <phoneticPr fontId="3" type="noConversion"/>
  </si>
  <si>
    <t>2018년 8월 법무 자문료</t>
    <phoneticPr fontId="3" type="noConversion"/>
  </si>
  <si>
    <t>2018년 8월 노무 자문료</t>
    <phoneticPr fontId="3" type="noConversion"/>
  </si>
  <si>
    <t>8월 블로그 운영비</t>
    <phoneticPr fontId="3" type="noConversion"/>
  </si>
  <si>
    <t>2018. 8월분 전용차량 임차비(대)</t>
    <phoneticPr fontId="3" type="noConversion"/>
  </si>
  <si>
    <t>2018. 8월분 전용차량 임차비(업)</t>
    <phoneticPr fontId="3" type="noConversion"/>
  </si>
  <si>
    <t>2018년 8월 서버 유지관리 및 서버 호스팅 서비스 비용</t>
    <phoneticPr fontId="3" type="noConversion"/>
  </si>
  <si>
    <t>사무국</t>
    <phoneticPr fontId="3" type="noConversion"/>
  </si>
  <si>
    <t>제3회 성남시청소년정책제안 포럼 홍보물 제작</t>
  </si>
  <si>
    <t>제3회 성남시청소년정책제안 포럼 운영물품 구입</t>
  </si>
  <si>
    <t>창립10주년 기념 백서 제작</t>
  </si>
  <si>
    <t>창립10주년 기념행사 특수효과 장비임차</t>
  </si>
  <si>
    <t>창립 10주년 기념행사 기념품구입(키보드)</t>
  </si>
  <si>
    <t>핸드드라이기 구입</t>
  </si>
  <si>
    <t>9월 청소년덕후생활 차량 임차</t>
  </si>
  <si>
    <t>업무용노트북 구입</t>
  </si>
  <si>
    <t>청소년노동인권박람회 부스 임차</t>
  </si>
  <si>
    <t>청소년노동인권박람회 알바의 정석 이동형편의점 임차</t>
  </si>
  <si>
    <t>제이커뮤니케이션</t>
  </si>
  <si>
    <t>완다몰</t>
  </si>
  <si>
    <t>일팔공</t>
  </si>
  <si>
    <t>이벤트플러스</t>
  </si>
  <si>
    <t>두리기획</t>
  </si>
  <si>
    <t>혜인시티(주)</t>
  </si>
  <si>
    <t>(주)서울구경</t>
  </si>
  <si>
    <t>(주)하우리씨엔에스</t>
  </si>
  <si>
    <t>마케딩스토리</t>
  </si>
  <si>
    <t>(주)비지에프로지스</t>
  </si>
  <si>
    <t>2018.10.02.</t>
    <phoneticPr fontId="3" type="noConversion"/>
  </si>
  <si>
    <t>서버 네트워크 카드 구입</t>
    <phoneticPr fontId="3" type="noConversion"/>
  </si>
  <si>
    <t>정보시스템 데이터베이스 기술지원 및 점검</t>
    <phoneticPr fontId="3" type="noConversion"/>
  </si>
  <si>
    <t>개</t>
    <phoneticPr fontId="3" type="noConversion"/>
  </si>
  <si>
    <t>청소년 덕후생활 전시회 진열 케이스 제작</t>
    <phoneticPr fontId="3" type="noConversion"/>
  </si>
  <si>
    <t>개</t>
    <phoneticPr fontId="3" type="noConversion"/>
  </si>
  <si>
    <t>사무국</t>
    <phoneticPr fontId="3" type="noConversion"/>
  </si>
  <si>
    <t>제4회 성남시 청소년정책포럼 홍보물(포스터, 현수막)</t>
    <phoneticPr fontId="3" type="noConversion"/>
  </si>
  <si>
    <t>건</t>
    <phoneticPr fontId="3" type="noConversion"/>
  </si>
  <si>
    <t>11</t>
    <phoneticPr fontId="3" type="noConversion"/>
  </si>
  <si>
    <t>민주시민교육 운영 지원 (지도안) 책자 제작</t>
  </si>
  <si>
    <t>A4</t>
  </si>
  <si>
    <t>200부</t>
  </si>
  <si>
    <t>김성룡</t>
  </si>
  <si>
    <t>031-729-9041</t>
  </si>
  <si>
    <t>민주시민교육 운영 지원 보고회</t>
  </si>
  <si>
    <t>수의계약</t>
  </si>
  <si>
    <t>고객만족도 조사</t>
  </si>
  <si>
    <t>이재영</t>
  </si>
  <si>
    <t>031-729-9012</t>
  </si>
  <si>
    <t>2019년도 업무용 수첩 제작</t>
  </si>
  <si>
    <t>25절</t>
  </si>
  <si>
    <t>강보람</t>
  </si>
  <si>
    <t>031-729-9017</t>
  </si>
  <si>
    <t>인성 및 필기시험 비용</t>
  </si>
  <si>
    <t>명</t>
  </si>
  <si>
    <t>이미영</t>
  </si>
  <si>
    <t>031-729-9011</t>
  </si>
  <si>
    <t>2019년도 세입세출예산 편성(안) 설명자료제작</t>
  </si>
  <si>
    <t>허정호</t>
  </si>
  <si>
    <t>031-729-9021</t>
  </si>
  <si>
    <t>2019년도 사업계획서(안) 제작</t>
  </si>
  <si>
    <t>국제교류사업 매뉴얼 제작</t>
  </si>
  <si>
    <t>현정은</t>
  </si>
  <si>
    <t>031-729-9053</t>
  </si>
  <si>
    <t>재단 종이가방(쇼핑백) 제작</t>
    <phoneticPr fontId="3" type="noConversion"/>
  </si>
  <si>
    <t>수의계약</t>
    <phoneticPr fontId="3" type="noConversion"/>
  </si>
  <si>
    <t>개</t>
    <phoneticPr fontId="3" type="noConversion"/>
  </si>
  <si>
    <t>사무국</t>
    <phoneticPr fontId="3" type="noConversion"/>
  </si>
  <si>
    <t>이학현</t>
    <phoneticPr fontId="3" type="noConversion"/>
  </si>
  <si>
    <t>031-729-9055</t>
    <phoneticPr fontId="3" type="noConversion"/>
  </si>
  <si>
    <t>제4대 행복의회 선거 시스템 이용</t>
    <phoneticPr fontId="3" type="noConversion"/>
  </si>
  <si>
    <t>김마리</t>
    <phoneticPr fontId="3" type="noConversion"/>
  </si>
  <si>
    <t>031-729-9054</t>
    <phoneticPr fontId="3" type="noConversion"/>
  </si>
  <si>
    <t>제3대 행복의회 본회의 자료집 제작</t>
    <phoneticPr fontId="3" type="noConversion"/>
  </si>
  <si>
    <t>사무국</t>
    <phoneticPr fontId="3" type="noConversion"/>
  </si>
  <si>
    <t>김마리</t>
    <phoneticPr fontId="3" type="noConversion"/>
  </si>
  <si>
    <t>제4대 행복의회 선거 홍보 포스터 제작</t>
    <phoneticPr fontId="3" type="noConversion"/>
  </si>
  <si>
    <t>A2</t>
    <phoneticPr fontId="3" type="noConversion"/>
  </si>
  <si>
    <t>장</t>
    <phoneticPr fontId="3" type="noConversion"/>
  </si>
  <si>
    <t>사무국</t>
    <phoneticPr fontId="3" type="noConversion"/>
  </si>
  <si>
    <t>김마리</t>
    <phoneticPr fontId="3" type="noConversion"/>
  </si>
  <si>
    <t>031-729-9054</t>
    <phoneticPr fontId="3" type="noConversion"/>
  </si>
  <si>
    <t>제4대 행복의회 모집 홍보 포스터 제작</t>
    <phoneticPr fontId="3" type="noConversion"/>
  </si>
  <si>
    <t>A2</t>
    <phoneticPr fontId="3" type="noConversion"/>
  </si>
  <si>
    <t>장</t>
    <phoneticPr fontId="3" type="noConversion"/>
  </si>
  <si>
    <t>사무국</t>
    <phoneticPr fontId="3" type="noConversion"/>
  </si>
  <si>
    <t>김마리</t>
    <phoneticPr fontId="3" type="noConversion"/>
  </si>
  <si>
    <t>031-729-9054</t>
    <phoneticPr fontId="3" type="noConversion"/>
  </si>
  <si>
    <t>자유학년제 꿈 성장학년 책자제작</t>
    <phoneticPr fontId="3" type="noConversion"/>
  </si>
  <si>
    <t>수의총액</t>
    <phoneticPr fontId="3" type="noConversion"/>
  </si>
  <si>
    <t>사무국</t>
    <phoneticPr fontId="3" type="noConversion"/>
  </si>
  <si>
    <t>신지은</t>
    <phoneticPr fontId="3" type="noConversion"/>
  </si>
  <si>
    <t>031-729-9043</t>
    <phoneticPr fontId="3" type="noConversion"/>
  </si>
  <si>
    <t>서버네트워크 카드 구입</t>
    <phoneticPr fontId="3" type="noConversion"/>
  </si>
  <si>
    <t>경기도 성남시 분당구 정자일로 158</t>
    <phoneticPr fontId="3" type="noConversion"/>
  </si>
  <si>
    <t>주식회사에스유소프트</t>
    <phoneticPr fontId="3" type="noConversion"/>
  </si>
  <si>
    <t>수의1인 견적</t>
    <phoneticPr fontId="3" type="noConversion"/>
  </si>
  <si>
    <t>2018.10.02.~10.10.</t>
    <phoneticPr fontId="3" type="noConversion"/>
  </si>
  <si>
    <t>2018.10.10.</t>
    <phoneticPr fontId="3" type="noConversion"/>
  </si>
  <si>
    <t>정보시스템 데이터베이스 기술지원 및 점검</t>
    <phoneticPr fontId="3" type="noConversion"/>
  </si>
  <si>
    <t>서울특별시 강남구 선릉로 514</t>
    <phoneticPr fontId="3" type="noConversion"/>
  </si>
  <si>
    <t>굿어스 주식회사</t>
    <phoneticPr fontId="3" type="noConversion"/>
  </si>
  <si>
    <t>용역</t>
    <phoneticPr fontId="3" type="noConversion"/>
  </si>
  <si>
    <t>2018.10.08.</t>
    <phoneticPr fontId="3" type="noConversion"/>
  </si>
  <si>
    <t>2018.10.08.~10.10.</t>
    <phoneticPr fontId="3" type="noConversion"/>
  </si>
  <si>
    <t>2018.10.10.</t>
    <phoneticPr fontId="3" type="noConversion"/>
  </si>
  <si>
    <t>임원(청소년이사) 공개모집 홍보 포스터 제작</t>
    <phoneticPr fontId="3" type="noConversion"/>
  </si>
  <si>
    <t>2018.10.18.</t>
    <phoneticPr fontId="3" type="noConversion"/>
  </si>
  <si>
    <t>수의1인 견적</t>
    <phoneticPr fontId="3" type="noConversion"/>
  </si>
  <si>
    <t>물품</t>
    <phoneticPr fontId="3" type="noConversion"/>
  </si>
  <si>
    <t>경기도 성남시 중원구 제일로 55</t>
    <phoneticPr fontId="3" type="noConversion"/>
  </si>
  <si>
    <t>일팔공</t>
    <phoneticPr fontId="3" type="noConversion"/>
  </si>
  <si>
    <t>2018.10.18.~2018.10.28.</t>
    <phoneticPr fontId="3" type="noConversion"/>
  </si>
  <si>
    <t>2018.10.28.</t>
    <phoneticPr fontId="3" type="noConversion"/>
  </si>
  <si>
    <t>경영지원팀(이재영)</t>
    <phoneticPr fontId="3" type="noConversion"/>
  </si>
  <si>
    <t>회계정보팀(서인욱)</t>
    <phoneticPr fontId="3" type="noConversion"/>
  </si>
  <si>
    <t>2018.10.25.</t>
    <phoneticPr fontId="3" type="noConversion"/>
  </si>
  <si>
    <t>2018.10.26.~2018.10.30.</t>
    <phoneticPr fontId="3" type="noConversion"/>
  </si>
  <si>
    <t>2018.10.30.</t>
    <phoneticPr fontId="3" type="noConversion"/>
  </si>
  <si>
    <t>공사</t>
    <phoneticPr fontId="3" type="noConversion"/>
  </si>
  <si>
    <t>지방계약법 시행령 제30조 1항</t>
    <phoneticPr fontId="3" type="noConversion"/>
  </si>
  <si>
    <t>주식회사집텍</t>
    <phoneticPr fontId="3" type="noConversion"/>
  </si>
  <si>
    <t>경기도 성남시 중원구 광명로342번길 2</t>
    <phoneticPr fontId="3" type="noConversion"/>
  </si>
  <si>
    <t>열부하 저감을 위한 블라인드 설치 공사</t>
    <phoneticPr fontId="3" type="noConversion"/>
  </si>
  <si>
    <t>제8회 성남시 청소년 정책제안대회 홍보물 제작</t>
    <phoneticPr fontId="3" type="noConversion"/>
  </si>
  <si>
    <t>2018.10.30.</t>
    <phoneticPr fontId="3" type="noConversion"/>
  </si>
  <si>
    <t>2018.10.30.~2018.11.09.</t>
    <phoneticPr fontId="3" type="noConversion"/>
  </si>
  <si>
    <t>활동진흥팀(현정은)</t>
    <phoneticPr fontId="3" type="noConversion"/>
  </si>
  <si>
    <t>네모디자인</t>
    <phoneticPr fontId="3" type="noConversion"/>
  </si>
  <si>
    <t>경기도 성남시 분당구 매화로56번길 12</t>
    <phoneticPr fontId="3" type="noConversion"/>
  </si>
  <si>
    <t>2018.10.02.</t>
    <phoneticPr fontId="3" type="noConversion"/>
  </si>
  <si>
    <t>2018.10.02.~
10.10.</t>
    <phoneticPr fontId="3" type="noConversion"/>
  </si>
  <si>
    <t>주식회사에스유소프트</t>
    <phoneticPr fontId="3" type="noConversion"/>
  </si>
  <si>
    <t>박성수</t>
    <phoneticPr fontId="3" type="noConversion"/>
  </si>
  <si>
    <t>2018.10.08.</t>
    <phoneticPr fontId="3" type="noConversion"/>
  </si>
  <si>
    <t>2018.10.08.~
10.10.</t>
    <phoneticPr fontId="3" type="noConversion"/>
  </si>
  <si>
    <t>굿어스주식회사</t>
    <phoneticPr fontId="3" type="noConversion"/>
  </si>
  <si>
    <t>박중헌</t>
    <phoneticPr fontId="3" type="noConversion"/>
  </si>
  <si>
    <t>임원(청소년이사) 공개모집 홍보 포스터 제작</t>
    <phoneticPr fontId="3" type="noConversion"/>
  </si>
  <si>
    <t>2018.10.18.</t>
    <phoneticPr fontId="3" type="noConversion"/>
  </si>
  <si>
    <t>2018.10.18.~
10.28.</t>
    <phoneticPr fontId="3" type="noConversion"/>
  </si>
  <si>
    <t>일팔공</t>
    <phoneticPr fontId="3" type="noConversion"/>
  </si>
  <si>
    <t>안희천</t>
    <phoneticPr fontId="3" type="noConversion"/>
  </si>
  <si>
    <t>경기도 성남시 중원구 제일로 55</t>
    <phoneticPr fontId="3" type="noConversion"/>
  </si>
  <si>
    <t>열부하 저감을 위한 블라인드 설치 공사</t>
    <phoneticPr fontId="3" type="noConversion"/>
  </si>
  <si>
    <t>2018.10.25.</t>
    <phoneticPr fontId="3" type="noConversion"/>
  </si>
  <si>
    <t>2018.10.26.~
10.30.</t>
    <phoneticPr fontId="3" type="noConversion"/>
  </si>
  <si>
    <t>염경학</t>
    <phoneticPr fontId="3" type="noConversion"/>
  </si>
  <si>
    <t>경기도 성남시 중원구 광명로342번길 2</t>
    <phoneticPr fontId="3" type="noConversion"/>
  </si>
  <si>
    <t>추정가격이 2천만원 이하인 공사(제30조 제1항제1호)</t>
  </si>
  <si>
    <t>제8회 성남시 청소년 정책제안대회 홍보물 제작</t>
    <phoneticPr fontId="3" type="noConversion"/>
  </si>
  <si>
    <t>2018.10.30.~
11.09.</t>
    <phoneticPr fontId="3" type="noConversion"/>
  </si>
  <si>
    <t>네모디자인</t>
    <phoneticPr fontId="3" type="noConversion"/>
  </si>
  <si>
    <t>남현진</t>
    <phoneticPr fontId="3" type="noConversion"/>
  </si>
  <si>
    <t>경기도 성남시 분당구 매화로56번길 12, 1층</t>
    <phoneticPr fontId="3" type="noConversion"/>
  </si>
  <si>
    <t>2018.11.01.</t>
    <phoneticPr fontId="3" type="noConversion"/>
  </si>
  <si>
    <t>서버네트워크 카드 구입</t>
    <phoneticPr fontId="3" type="noConversion"/>
  </si>
  <si>
    <t>주식회사에스유소프트</t>
    <phoneticPr fontId="3" type="noConversion"/>
  </si>
  <si>
    <t>2018.10.02.</t>
    <phoneticPr fontId="3" type="noConversion"/>
  </si>
  <si>
    <t>2018.10.02.</t>
    <phoneticPr fontId="3" type="noConversion"/>
  </si>
  <si>
    <t>2018.10.10.</t>
    <phoneticPr fontId="3" type="noConversion"/>
  </si>
  <si>
    <t>정보시스템 데이터베이스 기술지원 및 점검</t>
    <phoneticPr fontId="40" type="noConversion"/>
  </si>
  <si>
    <t>임원(청소년이사) 공개모집 홍보 포스터 제작</t>
    <phoneticPr fontId="40" type="noConversion"/>
  </si>
  <si>
    <t>열부하 저감을 위한 블라인드 설치공사</t>
    <phoneticPr fontId="40" type="noConversion"/>
  </si>
  <si>
    <t>2018.10.08.</t>
    <phoneticPr fontId="3" type="noConversion"/>
  </si>
  <si>
    <t>2018.10.18.</t>
    <phoneticPr fontId="3" type="noConversion"/>
  </si>
  <si>
    <t>2018.10.25.</t>
    <phoneticPr fontId="3" type="noConversion"/>
  </si>
  <si>
    <t>굿어스주식회사</t>
    <phoneticPr fontId="3" type="noConversion"/>
  </si>
  <si>
    <t>일팔공</t>
    <phoneticPr fontId="3" type="noConversion"/>
  </si>
  <si>
    <t>주식회사집텍</t>
    <phoneticPr fontId="3" type="noConversion"/>
  </si>
  <si>
    <t>2018.10.26.</t>
    <phoneticPr fontId="3" type="noConversion"/>
  </si>
  <si>
    <t>2018.10.28.</t>
    <phoneticPr fontId="3" type="noConversion"/>
  </si>
  <si>
    <t>2018.10.30.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</si>
</sst>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44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1"/>
      <color theme="1"/>
      <name val="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sz val="10"/>
      <color rgb="FFC00000"/>
      <name val="바탕"/>
      <family val="1"/>
      <charset val="129"/>
    </font>
    <font>
      <sz val="10"/>
      <color theme="1"/>
      <name val="바탕"/>
      <family val="1"/>
      <charset val="129"/>
    </font>
    <font>
      <sz val="10"/>
      <color indexed="63"/>
      <name val="굴림체"/>
      <family val="3"/>
      <charset val="129"/>
    </font>
    <font>
      <sz val="10"/>
      <color rgb="FF00B050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color rgb="FFC0000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ck">
        <color rgb="FF000000"/>
      </bottom>
      <diagonal/>
    </border>
  </borders>
  <cellStyleXfs count="72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93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9" fillId="0" borderId="2" xfId="0" applyNumberFormat="1" applyFont="1" applyFill="1" applyBorder="1" applyAlignment="1">
      <alignment horizontal="left" vertical="center" shrinkToFit="1"/>
    </xf>
    <xf numFmtId="178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176" fontId="11" fillId="0" borderId="3" xfId="1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8" fillId="2" borderId="1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left" vertical="center" shrinkToFi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80" fontId="10" fillId="0" borderId="2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0" fontId="17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shrinkToFit="1"/>
    </xf>
    <xf numFmtId="9" fontId="19" fillId="0" borderId="7" xfId="0" applyNumberFormat="1" applyFont="1" applyBorder="1" applyAlignment="1">
      <alignment horizontal="center" vertical="center" shrinkToFit="1"/>
    </xf>
    <xf numFmtId="14" fontId="19" fillId="0" borderId="7" xfId="0" applyNumberFormat="1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8" fillId="2" borderId="12" xfId="0" applyFont="1" applyFill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3" fontId="19" fillId="0" borderId="7" xfId="0" applyNumberFormat="1" applyFont="1" applyBorder="1" applyAlignment="1">
      <alignment horizontal="right" vertical="center" shrinkToFit="1"/>
    </xf>
    <xf numFmtId="3" fontId="19" fillId="0" borderId="18" xfId="0" applyNumberFormat="1" applyFont="1" applyBorder="1" applyAlignment="1">
      <alignment horizontal="right" vertical="center" shrinkToFit="1"/>
    </xf>
    <xf numFmtId="0" fontId="19" fillId="0" borderId="18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38" fontId="2" fillId="0" borderId="2" xfId="2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2" fillId="0" borderId="1" xfId="0" applyNumberFormat="1" applyFont="1" applyFill="1" applyBorder="1" applyAlignment="1" applyProtection="1">
      <alignment horizontal="right" vertical="center"/>
    </xf>
    <xf numFmtId="0" fontId="14" fillId="2" borderId="2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80" fontId="11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 shrinkToFit="1"/>
    </xf>
    <xf numFmtId="38" fontId="2" fillId="0" borderId="2" xfId="3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vertical="center"/>
    </xf>
    <xf numFmtId="180" fontId="11" fillId="0" borderId="2" xfId="0" quotePrefix="1" applyNumberFormat="1" applyFont="1" applyFill="1" applyBorder="1" applyAlignment="1" applyProtection="1">
      <alignment horizontal="center" vertical="center"/>
    </xf>
    <xf numFmtId="41" fontId="4" fillId="0" borderId="1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shrinkToFit="1"/>
    </xf>
    <xf numFmtId="41" fontId="0" fillId="0" borderId="0" xfId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shrinkToFit="1"/>
    </xf>
    <xf numFmtId="0" fontId="0" fillId="4" borderId="0" xfId="0" applyFill="1"/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181" fontId="22" fillId="3" borderId="2" xfId="0" applyNumberFormat="1" applyFont="1" applyFill="1" applyBorder="1" applyAlignment="1">
      <alignment horizontal="center" vertical="center" wrapText="1"/>
    </xf>
    <xf numFmtId="0" fontId="29" fillId="2" borderId="2" xfId="0" applyNumberFormat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 shrinkToFit="1"/>
    </xf>
    <xf numFmtId="41" fontId="29" fillId="2" borderId="2" xfId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/>
    </xf>
    <xf numFmtId="0" fontId="26" fillId="0" borderId="2" xfId="0" quotePrefix="1" applyFont="1" applyBorder="1" applyAlignment="1">
      <alignment horizontal="center" vertical="center"/>
    </xf>
    <xf numFmtId="178" fontId="28" fillId="0" borderId="31" xfId="0" applyNumberFormat="1" applyFont="1" applyFill="1" applyBorder="1" applyAlignment="1">
      <alignment horizontal="center" vertical="center" shrinkToFit="1"/>
    </xf>
    <xf numFmtId="0" fontId="0" fillId="0" borderId="0" xfId="0"/>
    <xf numFmtId="38" fontId="2" fillId="0" borderId="2" xfId="4" applyNumberFormat="1" applyFont="1" applyBorder="1" applyAlignment="1">
      <alignment horizontal="center" vertical="center"/>
    </xf>
    <xf numFmtId="38" fontId="2" fillId="0" borderId="2" xfId="4" quotePrefix="1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3" fontId="2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31" fillId="4" borderId="2" xfId="0" applyFont="1" applyFill="1" applyBorder="1" applyAlignment="1" applyProtection="1">
      <alignment horizontal="center" vertical="center" shrinkToFit="1"/>
    </xf>
    <xf numFmtId="0" fontId="30" fillId="4" borderId="2" xfId="0" quotePrefix="1" applyNumberFormat="1" applyFont="1" applyFill="1" applyBorder="1" applyAlignment="1" applyProtection="1">
      <alignment horizontal="center" shrinkToFit="1"/>
    </xf>
    <xf numFmtId="182" fontId="32" fillId="0" borderId="2" xfId="0" quotePrefix="1" applyNumberFormat="1" applyFont="1" applyFill="1" applyBorder="1" applyAlignment="1" applyProtection="1">
      <alignment horizontal="center" vertical="center" shrinkToFit="1"/>
    </xf>
    <xf numFmtId="41" fontId="32" fillId="0" borderId="2" xfId="1" quotePrefix="1" applyFont="1" applyFill="1" applyBorder="1" applyAlignment="1" applyProtection="1">
      <alignment horizontal="center" vertical="center" shrinkToFit="1"/>
    </xf>
    <xf numFmtId="0" fontId="32" fillId="0" borderId="2" xfId="0" applyNumberFormat="1" applyFont="1" applyFill="1" applyBorder="1" applyAlignment="1" applyProtection="1">
      <alignment horizontal="center" vertical="center" wrapText="1" shrinkToFit="1"/>
    </xf>
    <xf numFmtId="0" fontId="2" fillId="0" borderId="0" xfId="0" applyFont="1"/>
    <xf numFmtId="0" fontId="32" fillId="0" borderId="2" xfId="0" quotePrefix="1" applyNumberFormat="1" applyFont="1" applyFill="1" applyBorder="1" applyAlignment="1" applyProtection="1">
      <alignment horizontal="center" vertical="center" wrapText="1" shrinkToFit="1"/>
    </xf>
    <xf numFmtId="0" fontId="0" fillId="4" borderId="0" xfId="0" applyFill="1" applyAlignment="1">
      <alignment vertical="center"/>
    </xf>
    <xf numFmtId="178" fontId="29" fillId="4" borderId="2" xfId="0" quotePrefix="1" applyNumberFormat="1" applyFont="1" applyFill="1" applyBorder="1" applyAlignment="1">
      <alignment horizontal="center" vertical="center" shrinkToFit="1"/>
    </xf>
    <xf numFmtId="180" fontId="30" fillId="4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" fontId="33" fillId="0" borderId="2" xfId="0" applyNumberFormat="1" applyFont="1" applyBorder="1" applyAlignment="1">
      <alignment horizontal="center" vertical="center"/>
    </xf>
    <xf numFmtId="0" fontId="0" fillId="0" borderId="0" xfId="0"/>
    <xf numFmtId="0" fontId="13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0" fillId="0" borderId="2" xfId="0" quotePrefix="1" applyNumberFormat="1" applyFont="1" applyFill="1" applyBorder="1" applyAlignment="1" applyProtection="1">
      <alignment vertical="center" shrinkToFit="1"/>
    </xf>
    <xf numFmtId="182" fontId="32" fillId="0" borderId="2" xfId="0" applyNumberFormat="1" applyFont="1" applyFill="1" applyBorder="1" applyAlignment="1" applyProtection="1">
      <alignment horizontal="center" vertical="center" shrinkToFit="1"/>
    </xf>
    <xf numFmtId="41" fontId="0" fillId="0" borderId="2" xfId="1" quotePrefix="1" applyFont="1" applyFill="1" applyBorder="1" applyAlignment="1" applyProtection="1">
      <alignment vertical="center" shrinkToFit="1"/>
    </xf>
    <xf numFmtId="0" fontId="26" fillId="0" borderId="2" xfId="0" applyFont="1" applyBorder="1" applyAlignment="1">
      <alignment horizontal="center" vertical="center"/>
    </xf>
    <xf numFmtId="41" fontId="33" fillId="0" borderId="2" xfId="358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/>
    </xf>
    <xf numFmtId="0" fontId="30" fillId="0" borderId="2" xfId="0" applyNumberFormat="1" applyFont="1" applyFill="1" applyBorder="1" applyAlignment="1" applyProtection="1">
      <alignment horizontal="left" shrinkToFit="1"/>
    </xf>
    <xf numFmtId="0" fontId="30" fillId="0" borderId="2" xfId="0" applyNumberFormat="1" applyFont="1" applyFill="1" applyBorder="1" applyAlignment="1" applyProtection="1">
      <alignment horizontal="center" shrinkToFit="1"/>
    </xf>
    <xf numFmtId="0" fontId="30" fillId="4" borderId="2" xfId="0" applyNumberFormat="1" applyFont="1" applyFill="1" applyBorder="1" applyAlignment="1" applyProtection="1">
      <alignment horizontal="center" vertical="center" shrinkToFit="1"/>
    </xf>
    <xf numFmtId="41" fontId="30" fillId="4" borderId="2" xfId="1" applyFont="1" applyFill="1" applyBorder="1" applyAlignment="1" applyProtection="1">
      <alignment horizontal="right" vertical="center" shrinkToFit="1"/>
    </xf>
    <xf numFmtId="41" fontId="30" fillId="4" borderId="2" xfId="1" quotePrefix="1" applyFont="1" applyFill="1" applyBorder="1" applyAlignment="1" applyProtection="1">
      <alignment horizontal="right" vertical="center" shrinkToFit="1"/>
    </xf>
    <xf numFmtId="178" fontId="29" fillId="4" borderId="2" xfId="0" applyNumberFormat="1" applyFont="1" applyFill="1" applyBorder="1" applyAlignment="1">
      <alignment horizontal="right" vertical="center" shrinkToFit="1"/>
    </xf>
    <xf numFmtId="177" fontId="31" fillId="4" borderId="2" xfId="0" applyNumberFormat="1" applyFont="1" applyFill="1" applyBorder="1" applyAlignment="1" applyProtection="1">
      <alignment horizontal="right" vertical="center" shrinkToFit="1"/>
    </xf>
    <xf numFmtId="41" fontId="29" fillId="4" borderId="2" xfId="1" applyFont="1" applyFill="1" applyBorder="1" applyAlignment="1">
      <alignment horizontal="right" vertical="center" shrinkToFit="1"/>
    </xf>
    <xf numFmtId="0" fontId="30" fillId="4" borderId="2" xfId="0" applyNumberFormat="1" applyFont="1" applyFill="1" applyBorder="1" applyAlignment="1" applyProtection="1">
      <alignment horizontal="right" vertical="center" shrinkToFit="1"/>
    </xf>
    <xf numFmtId="41" fontId="31" fillId="4" borderId="2" xfId="1" applyFont="1" applyFill="1" applyBorder="1" applyAlignment="1" applyProtection="1">
      <alignment horizontal="right" vertical="center" shrinkToFit="1"/>
    </xf>
    <xf numFmtId="0" fontId="31" fillId="0" borderId="2" xfId="0" applyFont="1" applyBorder="1" applyAlignment="1" applyProtection="1">
      <alignment horizontal="left" vertical="center" shrinkToFit="1"/>
    </xf>
    <xf numFmtId="177" fontId="31" fillId="0" borderId="2" xfId="0" applyNumberFormat="1" applyFont="1" applyBorder="1" applyAlignment="1" applyProtection="1">
      <alignment horizontal="right" vertical="center" shrinkToFit="1"/>
    </xf>
    <xf numFmtId="41" fontId="30" fillId="4" borderId="2" xfId="1" applyFont="1" applyFill="1" applyBorder="1" applyAlignment="1" applyProtection="1">
      <alignment horizontal="center" vertical="center" shrinkToFit="1"/>
    </xf>
    <xf numFmtId="41" fontId="30" fillId="4" borderId="2" xfId="1" quotePrefix="1" applyFont="1" applyFill="1" applyBorder="1" applyAlignment="1" applyProtection="1">
      <alignment shrinkToFit="1"/>
    </xf>
    <xf numFmtId="0" fontId="30" fillId="4" borderId="2" xfId="0" applyNumberFormat="1" applyFont="1" applyFill="1" applyBorder="1" applyAlignment="1" applyProtection="1">
      <alignment shrinkToFit="1"/>
    </xf>
    <xf numFmtId="41" fontId="30" fillId="4" borderId="2" xfId="1" applyFont="1" applyFill="1" applyBorder="1" applyAlignment="1" applyProtection="1">
      <alignment shrinkToFit="1"/>
    </xf>
    <xf numFmtId="0" fontId="30" fillId="0" borderId="2" xfId="0" applyNumberFormat="1" applyFont="1" applyFill="1" applyBorder="1" applyAlignment="1" applyProtection="1">
      <alignment shrinkToFit="1"/>
    </xf>
    <xf numFmtId="41" fontId="30" fillId="0" borderId="2" xfId="1" applyFont="1" applyFill="1" applyBorder="1" applyAlignment="1" applyProtection="1">
      <alignment shrinkToFit="1"/>
    </xf>
    <xf numFmtId="41" fontId="30" fillId="0" borderId="2" xfId="1" applyFont="1" applyFill="1" applyBorder="1" applyAlignment="1" applyProtection="1">
      <alignment horizontal="center" vertical="center" shrinkToFit="1"/>
    </xf>
    <xf numFmtId="38" fontId="2" fillId="0" borderId="2" xfId="2" applyNumberFormat="1" applyFont="1" applyBorder="1" applyAlignment="1">
      <alignment horizontal="center" vertical="center" shrinkToFit="1"/>
    </xf>
    <xf numFmtId="0" fontId="36" fillId="0" borderId="2" xfId="0" applyNumberFormat="1" applyFont="1" applyFill="1" applyBorder="1" applyAlignment="1" applyProtection="1">
      <alignment horizontal="center" shrinkToFit="1"/>
    </xf>
    <xf numFmtId="178" fontId="37" fillId="0" borderId="2" xfId="0" applyNumberFormat="1" applyFont="1" applyFill="1" applyBorder="1" applyAlignment="1">
      <alignment horizontal="center" vertical="center" shrinkToFit="1"/>
    </xf>
    <xf numFmtId="0" fontId="38" fillId="0" borderId="2" xfId="0" applyFont="1" applyBorder="1" applyAlignment="1" applyProtection="1">
      <alignment horizontal="left" vertical="center" shrinkToFit="1"/>
    </xf>
    <xf numFmtId="177" fontId="38" fillId="0" borderId="2" xfId="0" applyNumberFormat="1" applyFont="1" applyBorder="1" applyAlignment="1" applyProtection="1">
      <alignment horizontal="right" vertical="center" shrinkToFit="1"/>
    </xf>
    <xf numFmtId="38" fontId="36" fillId="4" borderId="2" xfId="2" applyNumberFormat="1" applyFont="1" applyFill="1" applyBorder="1" applyAlignment="1">
      <alignment horizontal="center" vertical="center" shrinkToFit="1"/>
    </xf>
    <xf numFmtId="177" fontId="38" fillId="0" borderId="2" xfId="0" applyNumberFormat="1" applyFont="1" applyBorder="1" applyAlignment="1" applyProtection="1">
      <alignment vertical="center" shrinkToFit="1"/>
    </xf>
    <xf numFmtId="0" fontId="36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/>
    <xf numFmtId="0" fontId="26" fillId="4" borderId="2" xfId="0" applyFont="1" applyFill="1" applyBorder="1" applyAlignment="1">
      <alignment horizontal="center" vertical="center" shrinkToFit="1"/>
    </xf>
    <xf numFmtId="0" fontId="33" fillId="4" borderId="2" xfId="0" applyFont="1" applyFill="1" applyBorder="1" applyAlignment="1">
      <alignment horizontal="center" vertical="center" shrinkToFit="1"/>
    </xf>
    <xf numFmtId="41" fontId="33" fillId="4" borderId="2" xfId="348" applyFont="1" applyFill="1" applyBorder="1" applyAlignment="1">
      <alignment horizontal="right" vertical="center" shrinkToFit="1"/>
    </xf>
    <xf numFmtId="0" fontId="33" fillId="4" borderId="2" xfId="0" applyFont="1" applyFill="1" applyBorder="1" applyAlignment="1">
      <alignment vertical="center" shrinkToFit="1"/>
    </xf>
    <xf numFmtId="49" fontId="26" fillId="4" borderId="2" xfId="0" applyNumberFormat="1" applyFont="1" applyFill="1" applyBorder="1" applyAlignment="1">
      <alignment horizontal="center" vertical="center" shrinkToFit="1"/>
    </xf>
    <xf numFmtId="0" fontId="33" fillId="4" borderId="2" xfId="0" applyFont="1" applyFill="1" applyBorder="1" applyAlignment="1">
      <alignment horizontal="center" vertical="center"/>
    </xf>
    <xf numFmtId="178" fontId="26" fillId="4" borderId="2" xfId="0" applyNumberFormat="1" applyFont="1" applyFill="1" applyBorder="1" applyAlignment="1">
      <alignment horizontal="right" vertical="center" shrinkToFit="1"/>
    </xf>
    <xf numFmtId="3" fontId="33" fillId="4" borderId="2" xfId="0" applyNumberFormat="1" applyFont="1" applyFill="1" applyBorder="1" applyAlignment="1">
      <alignment horizontal="center" vertical="center" shrinkToFit="1"/>
    </xf>
    <xf numFmtId="3" fontId="33" fillId="4" borderId="2" xfId="0" applyNumberFormat="1" applyFont="1" applyFill="1" applyBorder="1" applyAlignment="1">
      <alignment horizontal="right" vertical="center" shrinkToFit="1"/>
    </xf>
    <xf numFmtId="0" fontId="0" fillId="4" borderId="0" xfId="0" applyFill="1"/>
    <xf numFmtId="41" fontId="33" fillId="4" borderId="2" xfId="538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38" fontId="26" fillId="0" borderId="2" xfId="702" applyNumberFormat="1" applyFont="1" applyBorder="1" applyAlignment="1">
      <alignment horizontal="center" vertical="center"/>
    </xf>
    <xf numFmtId="38" fontId="2" fillId="4" borderId="2" xfId="702" applyNumberFormat="1" applyFont="1" applyFill="1" applyBorder="1" applyAlignment="1">
      <alignment horizontal="right" vertical="center"/>
    </xf>
    <xf numFmtId="0" fontId="33" fillId="0" borderId="2" xfId="0" quotePrefix="1" applyFont="1" applyBorder="1" applyAlignment="1">
      <alignment horizontal="center" vertical="center"/>
    </xf>
    <xf numFmtId="0" fontId="2" fillId="4" borderId="2" xfId="0" quotePrefix="1" applyFont="1" applyFill="1" applyBorder="1" applyAlignment="1">
      <alignment horizontal="center" vertical="center"/>
    </xf>
    <xf numFmtId="38" fontId="26" fillId="0" borderId="2" xfId="702" applyNumberFormat="1" applyFont="1" applyBorder="1" applyAlignment="1">
      <alignment horizontal="right" vertical="center"/>
    </xf>
    <xf numFmtId="3" fontId="33" fillId="4" borderId="2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 shrinkToFit="1"/>
    </xf>
    <xf numFmtId="38" fontId="26" fillId="0" borderId="2" xfId="2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4" borderId="2" xfId="0" applyFont="1" applyFill="1" applyBorder="1" applyAlignment="1">
      <alignment vertical="center"/>
    </xf>
    <xf numFmtId="0" fontId="33" fillId="0" borderId="2" xfId="0" applyFont="1" applyBorder="1"/>
    <xf numFmtId="0" fontId="33" fillId="0" borderId="2" xfId="0" applyFont="1" applyBorder="1" applyAlignment="1">
      <alignment horizontal="right" vertical="center"/>
    </xf>
    <xf numFmtId="176" fontId="26" fillId="0" borderId="2" xfId="1" applyNumberFormat="1" applyFont="1" applyBorder="1" applyAlignment="1">
      <alignment horizontal="right" vertical="center"/>
    </xf>
    <xf numFmtId="41" fontId="33" fillId="0" borderId="2" xfId="178" applyFont="1" applyBorder="1" applyAlignment="1">
      <alignment horizontal="right" vertical="center"/>
    </xf>
    <xf numFmtId="38" fontId="34" fillId="0" borderId="2" xfId="2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/>
    <xf numFmtId="0" fontId="33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1" fontId="33" fillId="0" borderId="2" xfId="718" applyFont="1" applyBorder="1" applyAlignment="1">
      <alignment horizontal="center" vertical="center"/>
    </xf>
    <xf numFmtId="0" fontId="39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3" fillId="0" borderId="2" xfId="0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1" fontId="33" fillId="0" borderId="2" xfId="718" applyFont="1" applyBorder="1" applyAlignment="1">
      <alignment horizontal="center" vertical="center"/>
    </xf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1" fontId="33" fillId="0" borderId="2" xfId="718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 shrinkToFit="1"/>
    </xf>
    <xf numFmtId="0" fontId="34" fillId="0" borderId="2" xfId="0" quotePrefix="1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178" fontId="41" fillId="0" borderId="2" xfId="0" applyNumberFormat="1" applyFont="1" applyFill="1" applyBorder="1" applyAlignment="1">
      <alignment horizontal="left" vertical="center" shrinkToFit="1"/>
    </xf>
    <xf numFmtId="179" fontId="41" fillId="0" borderId="2" xfId="0" applyNumberFormat="1" applyFont="1" applyFill="1" applyBorder="1" applyAlignment="1">
      <alignment horizontal="right" vertical="center" shrinkToFit="1"/>
    </xf>
    <xf numFmtId="180" fontId="41" fillId="0" borderId="2" xfId="0" applyNumberFormat="1" applyFont="1" applyFill="1" applyBorder="1" applyAlignment="1">
      <alignment horizontal="center" vertical="center" shrinkToFit="1"/>
    </xf>
    <xf numFmtId="178" fontId="41" fillId="0" borderId="2" xfId="0" applyNumberFormat="1" applyFont="1" applyFill="1" applyBorder="1" applyAlignment="1">
      <alignment horizontal="center" vertical="center" shrinkToFit="1"/>
    </xf>
    <xf numFmtId="178" fontId="41" fillId="0" borderId="2" xfId="0" applyNumberFormat="1" applyFont="1" applyFill="1" applyBorder="1" applyAlignment="1">
      <alignment horizontal="right" vertical="center" shrinkToFit="1"/>
    </xf>
    <xf numFmtId="178" fontId="41" fillId="0" borderId="2" xfId="0" applyNumberFormat="1" applyFont="1" applyBorder="1" applyAlignment="1">
      <alignment horizontal="left" vertical="center" shrinkToFit="1"/>
    </xf>
    <xf numFmtId="179" fontId="41" fillId="0" borderId="2" xfId="0" applyNumberFormat="1" applyFont="1" applyBorder="1" applyAlignment="1">
      <alignment horizontal="right" vertical="center" shrinkToFit="1"/>
    </xf>
    <xf numFmtId="180" fontId="41" fillId="0" borderId="2" xfId="0" applyNumberFormat="1" applyFont="1" applyBorder="1" applyAlignment="1">
      <alignment horizontal="center" vertical="center" shrinkToFit="1"/>
    </xf>
    <xf numFmtId="38" fontId="41" fillId="0" borderId="2" xfId="2" applyNumberFormat="1" applyFont="1" applyBorder="1" applyAlignment="1">
      <alignment horizontal="center" vertical="center" shrinkToFit="1"/>
    </xf>
    <xf numFmtId="0" fontId="41" fillId="0" borderId="2" xfId="0" quotePrefix="1" applyFont="1" applyBorder="1" applyAlignment="1">
      <alignment horizontal="center" vertical="center" shrinkToFit="1"/>
    </xf>
    <xf numFmtId="0" fontId="41" fillId="0" borderId="2" xfId="0" applyFont="1" applyBorder="1" applyAlignment="1">
      <alignment horizontal="center" vertical="center" shrinkToFit="1"/>
    </xf>
    <xf numFmtId="0" fontId="41" fillId="0" borderId="2" xfId="0" applyNumberFormat="1" applyFont="1" applyFill="1" applyBorder="1" applyAlignment="1" applyProtection="1">
      <alignment horizontal="center" shrinkToFit="1"/>
    </xf>
    <xf numFmtId="0" fontId="41" fillId="0" borderId="2" xfId="0" quotePrefix="1" applyFont="1" applyBorder="1" applyAlignment="1">
      <alignment horizontal="right" vertical="center" shrinkToFit="1"/>
    </xf>
    <xf numFmtId="0" fontId="41" fillId="4" borderId="2" xfId="0" applyFont="1" applyFill="1" applyBorder="1" applyAlignment="1" applyProtection="1">
      <alignment horizontal="center" vertical="center" shrinkToFit="1"/>
    </xf>
    <xf numFmtId="3" fontId="41" fillId="0" borderId="2" xfId="0" quotePrefix="1" applyNumberFormat="1" applyFont="1" applyBorder="1" applyAlignment="1">
      <alignment horizontal="right" vertical="center" shrinkToFit="1"/>
    </xf>
    <xf numFmtId="178" fontId="42" fillId="0" borderId="2" xfId="0" applyNumberFormat="1" applyFont="1" applyFill="1" applyBorder="1" applyAlignment="1">
      <alignment horizontal="left" vertical="center" shrinkToFit="1"/>
    </xf>
    <xf numFmtId="3" fontId="43" fillId="0" borderId="2" xfId="0" quotePrefix="1" applyNumberFormat="1" applyFont="1" applyBorder="1" applyAlignment="1">
      <alignment horizontal="right" vertical="center" shrinkToFit="1"/>
    </xf>
    <xf numFmtId="38" fontId="43" fillId="0" borderId="2" xfId="2" applyNumberFormat="1" applyFont="1" applyBorder="1" applyAlignment="1">
      <alignment horizontal="center" vertical="center" shrinkToFit="1"/>
    </xf>
    <xf numFmtId="0" fontId="43" fillId="0" borderId="2" xfId="0" quotePrefix="1" applyFont="1" applyBorder="1" applyAlignment="1">
      <alignment horizontal="center" vertical="center" shrinkToFit="1"/>
    </xf>
    <xf numFmtId="178" fontId="42" fillId="0" borderId="2" xfId="0" applyNumberFormat="1" applyFont="1" applyFill="1" applyBorder="1" applyAlignment="1">
      <alignment horizontal="center" vertical="center" shrinkToFit="1"/>
    </xf>
    <xf numFmtId="0" fontId="43" fillId="0" borderId="2" xfId="0" applyNumberFormat="1" applyFont="1" applyFill="1" applyBorder="1" applyAlignment="1" applyProtection="1">
      <alignment horizontal="center" shrinkToFit="1"/>
    </xf>
    <xf numFmtId="38" fontId="41" fillId="4" borderId="2" xfId="2" applyNumberFormat="1" applyFont="1" applyFill="1" applyBorder="1" applyAlignment="1">
      <alignment horizontal="center" vertical="center" shrinkToFit="1"/>
    </xf>
    <xf numFmtId="0" fontId="41" fillId="4" borderId="2" xfId="0" applyNumberFormat="1" applyFont="1" applyFill="1" applyBorder="1" applyAlignment="1" applyProtection="1">
      <alignment horizontal="center" shrinkToFit="1"/>
    </xf>
    <xf numFmtId="178" fontId="42" fillId="4" borderId="2" xfId="0" applyNumberFormat="1" applyFont="1" applyFill="1" applyBorder="1" applyAlignment="1">
      <alignment horizontal="left" vertical="center" shrinkToFi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5" fillId="0" borderId="12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14" fontId="16" fillId="0" borderId="7" xfId="0" applyNumberFormat="1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9" fontId="16" fillId="0" borderId="8" xfId="0" applyNumberFormat="1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shrinkToFit="1"/>
    </xf>
    <xf numFmtId="0" fontId="14" fillId="4" borderId="22" xfId="0" applyFont="1" applyFill="1" applyBorder="1" applyAlignment="1">
      <alignment horizontal="center" vertical="center" shrinkToFit="1"/>
    </xf>
    <xf numFmtId="0" fontId="14" fillId="0" borderId="24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0" fontId="14" fillId="4" borderId="21" xfId="0" applyFont="1" applyFill="1" applyBorder="1" applyAlignment="1">
      <alignment horizontal="left" vertical="center" shrinkToFit="1"/>
    </xf>
    <xf numFmtId="0" fontId="14" fillId="4" borderId="22" xfId="0" applyFont="1" applyFill="1" applyBorder="1" applyAlignment="1">
      <alignment horizontal="left" vertical="center" shrinkToFit="1"/>
    </xf>
    <xf numFmtId="0" fontId="13" fillId="2" borderId="25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3" fontId="16" fillId="0" borderId="23" xfId="0" applyNumberFormat="1" applyFont="1" applyBorder="1" applyAlignment="1">
      <alignment horizontal="center" vertical="center" shrinkToFit="1"/>
    </xf>
    <xf numFmtId="3" fontId="16" fillId="0" borderId="24" xfId="0" applyNumberFormat="1" applyFont="1" applyBorder="1" applyAlignment="1">
      <alignment horizontal="center" vertical="center" shrinkToFit="1"/>
    </xf>
    <xf numFmtId="49" fontId="7" fillId="2" borderId="27" xfId="0" applyNumberFormat="1" applyFont="1" applyFill="1" applyBorder="1" applyAlignment="1" applyProtection="1">
      <alignment horizontal="center" vertical="center"/>
    </xf>
    <xf numFmtId="49" fontId="7" fillId="2" borderId="28" xfId="0" applyNumberFormat="1" applyFont="1" applyFill="1" applyBorder="1" applyAlignment="1" applyProtection="1">
      <alignment horizontal="center" vertical="center"/>
    </xf>
    <xf numFmtId="49" fontId="7" fillId="2" borderId="29" xfId="0" applyNumberFormat="1" applyFont="1" applyFill="1" applyBorder="1" applyAlignment="1" applyProtection="1">
      <alignment horizontal="center" vertical="center"/>
    </xf>
    <xf numFmtId="49" fontId="7" fillId="2" borderId="30" xfId="0" applyNumberFormat="1" applyFont="1" applyFill="1" applyBorder="1" applyAlignment="1" applyProtection="1">
      <alignment horizontal="center" vertical="center"/>
    </xf>
    <xf numFmtId="0" fontId="7" fillId="2" borderId="29" xfId="0" applyNumberFormat="1" applyFont="1" applyFill="1" applyBorder="1" applyAlignment="1" applyProtection="1">
      <alignment horizontal="center" vertical="center"/>
    </xf>
    <xf numFmtId="0" fontId="7" fillId="2" borderId="30" xfId="0" applyNumberFormat="1" applyFont="1" applyFill="1" applyBorder="1" applyAlignment="1" applyProtection="1">
      <alignment horizontal="center" vertical="center"/>
    </xf>
  </cellXfs>
  <cellStyles count="721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3" xfId="491"/>
    <cellStyle name="쉼표 [0] 10 3" xfId="241"/>
    <cellStyle name="쉼표 [0] 10 3 2" xfId="601"/>
    <cellStyle name="쉼표 [0] 10 4" xfId="421"/>
    <cellStyle name="쉼표 [0] 11" xfId="71"/>
    <cellStyle name="쉼표 [0] 11 2" xfId="251"/>
    <cellStyle name="쉼표 [0] 11 2 2" xfId="611"/>
    <cellStyle name="쉼표 [0] 11 3" xfId="431"/>
    <cellStyle name="쉼표 [0] 12" xfId="141"/>
    <cellStyle name="쉼표 [0] 12 2" xfId="321"/>
    <cellStyle name="쉼표 [0] 12 2 2" xfId="681"/>
    <cellStyle name="쉼표 [0] 12 3" xfId="501"/>
    <cellStyle name="쉼표 [0] 13" xfId="151"/>
    <cellStyle name="쉼표 [0] 13 2" xfId="331"/>
    <cellStyle name="쉼표 [0] 13 2 2" xfId="691"/>
    <cellStyle name="쉼표 [0] 13 3" xfId="511"/>
    <cellStyle name="쉼표 [0] 14" xfId="161"/>
    <cellStyle name="쉼표 [0] 14 2" xfId="341"/>
    <cellStyle name="쉼표 [0] 14 2 2" xfId="701"/>
    <cellStyle name="쉼표 [0] 14 3" xfId="521"/>
    <cellStyle name="쉼표 [0] 15" xfId="171"/>
    <cellStyle name="쉼표 [0] 15 2" xfId="351"/>
    <cellStyle name="쉼표 [0] 15 2 2" xfId="711"/>
    <cellStyle name="쉼표 [0] 15 3" xfId="531"/>
    <cellStyle name="쉼표 [0] 16" xfId="181"/>
    <cellStyle name="쉼표 [0] 16 2" xfId="541"/>
    <cellStyle name="쉼표 [0] 17" xfId="361"/>
    <cellStyle name="쉼표 [0] 2" xfId="3"/>
    <cellStyle name="쉼표 [0] 2 10" xfId="163"/>
    <cellStyle name="쉼표 [0] 2 10 2" xfId="343"/>
    <cellStyle name="쉼표 [0] 2 10 2 2" xfId="703"/>
    <cellStyle name="쉼표 [0] 2 10 3" xfId="523"/>
    <cellStyle name="쉼표 [0] 2 11" xfId="173"/>
    <cellStyle name="쉼표 [0] 2 11 2" xfId="353"/>
    <cellStyle name="쉼표 [0] 2 11 2 2" xfId="713"/>
    <cellStyle name="쉼표 [0] 2 11 3" xfId="533"/>
    <cellStyle name="쉼표 [0] 2 12" xfId="183"/>
    <cellStyle name="쉼표 [0] 2 12 2" xfId="543"/>
    <cellStyle name="쉼표 [0] 2 13" xfId="363"/>
    <cellStyle name="쉼표 [0] 2 2" xfId="8"/>
    <cellStyle name="쉼표 [0] 2 2 10" xfId="178"/>
    <cellStyle name="쉼표 [0] 2 2 10 2" xfId="358"/>
    <cellStyle name="쉼표 [0] 2 2 10 2 2" xfId="718"/>
    <cellStyle name="쉼표 [0] 2 2 10 3" xfId="538"/>
    <cellStyle name="쉼표 [0] 2 2 11" xfId="188"/>
    <cellStyle name="쉼표 [0] 2 2 11 2" xfId="548"/>
    <cellStyle name="쉼표 [0] 2 2 12" xfId="36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3" xfId="478"/>
    <cellStyle name="쉼표 [0] 2 2 2 2 3" xfId="228"/>
    <cellStyle name="쉼표 [0] 2 2 2 2 3 2" xfId="588"/>
    <cellStyle name="쉼표 [0] 2 2 2 2 4" xfId="408"/>
    <cellStyle name="쉼표 [0] 2 2 2 3" xfId="88"/>
    <cellStyle name="쉼표 [0] 2 2 2 3 2" xfId="268"/>
    <cellStyle name="쉼표 [0] 2 2 2 3 2 2" xfId="628"/>
    <cellStyle name="쉼표 [0] 2 2 2 3 3" xfId="448"/>
    <cellStyle name="쉼표 [0] 2 2 2 4" xfId="198"/>
    <cellStyle name="쉼표 [0] 2 2 2 4 2" xfId="558"/>
    <cellStyle name="쉼표 [0] 2 2 2 5" xfId="37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3" xfId="488"/>
    <cellStyle name="쉼표 [0] 2 2 3 2 3" xfId="238"/>
    <cellStyle name="쉼표 [0] 2 2 3 2 3 2" xfId="598"/>
    <cellStyle name="쉼표 [0] 2 2 3 2 4" xfId="418"/>
    <cellStyle name="쉼표 [0] 2 2 3 3" xfId="98"/>
    <cellStyle name="쉼표 [0] 2 2 3 3 2" xfId="278"/>
    <cellStyle name="쉼표 [0] 2 2 3 3 2 2" xfId="638"/>
    <cellStyle name="쉼표 [0] 2 2 3 3 3" xfId="458"/>
    <cellStyle name="쉼표 [0] 2 2 3 4" xfId="208"/>
    <cellStyle name="쉼표 [0] 2 2 3 4 2" xfId="568"/>
    <cellStyle name="쉼표 [0] 2 2 3 5" xfId="388"/>
    <cellStyle name="쉼표 [0] 2 2 4" xfId="38"/>
    <cellStyle name="쉼표 [0] 2 2 4 2" xfId="108"/>
    <cellStyle name="쉼표 [0] 2 2 4 2 2" xfId="288"/>
    <cellStyle name="쉼표 [0] 2 2 4 2 2 2" xfId="648"/>
    <cellStyle name="쉼표 [0] 2 2 4 2 3" xfId="468"/>
    <cellStyle name="쉼표 [0] 2 2 4 3" xfId="218"/>
    <cellStyle name="쉼표 [0] 2 2 4 3 2" xfId="578"/>
    <cellStyle name="쉼표 [0] 2 2 4 4" xfId="398"/>
    <cellStyle name="쉼표 [0] 2 2 5" xfId="68"/>
    <cellStyle name="쉼표 [0] 2 2 5 2" xfId="138"/>
    <cellStyle name="쉼표 [0] 2 2 5 2 2" xfId="318"/>
    <cellStyle name="쉼표 [0] 2 2 5 2 2 2" xfId="678"/>
    <cellStyle name="쉼표 [0] 2 2 5 2 3" xfId="498"/>
    <cellStyle name="쉼표 [0] 2 2 5 3" xfId="248"/>
    <cellStyle name="쉼표 [0] 2 2 5 3 2" xfId="608"/>
    <cellStyle name="쉼표 [0] 2 2 5 4" xfId="428"/>
    <cellStyle name="쉼표 [0] 2 2 6" xfId="78"/>
    <cellStyle name="쉼표 [0] 2 2 6 2" xfId="258"/>
    <cellStyle name="쉼표 [0] 2 2 6 2 2" xfId="618"/>
    <cellStyle name="쉼표 [0] 2 2 6 3" xfId="438"/>
    <cellStyle name="쉼표 [0] 2 2 7" xfId="148"/>
    <cellStyle name="쉼표 [0] 2 2 7 2" xfId="328"/>
    <cellStyle name="쉼표 [0] 2 2 7 2 2" xfId="688"/>
    <cellStyle name="쉼표 [0] 2 2 7 3" xfId="508"/>
    <cellStyle name="쉼표 [0] 2 2 8" xfId="158"/>
    <cellStyle name="쉼표 [0] 2 2 8 2" xfId="338"/>
    <cellStyle name="쉼표 [0] 2 2 8 2 2" xfId="698"/>
    <cellStyle name="쉼표 [0] 2 2 8 3" xfId="518"/>
    <cellStyle name="쉼표 [0] 2 2 9" xfId="168"/>
    <cellStyle name="쉼표 [0] 2 2 9 2" xfId="348"/>
    <cellStyle name="쉼표 [0] 2 2 9 2 2" xfId="708"/>
    <cellStyle name="쉼표 [0] 2 2 9 3" xfId="52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3" xfId="473"/>
    <cellStyle name="쉼표 [0] 2 3 2 3" xfId="223"/>
    <cellStyle name="쉼표 [0] 2 3 2 3 2" xfId="583"/>
    <cellStyle name="쉼표 [0] 2 3 2 4" xfId="403"/>
    <cellStyle name="쉼표 [0] 2 3 3" xfId="83"/>
    <cellStyle name="쉼표 [0] 2 3 3 2" xfId="263"/>
    <cellStyle name="쉼표 [0] 2 3 3 2 2" xfId="623"/>
    <cellStyle name="쉼표 [0] 2 3 3 3" xfId="443"/>
    <cellStyle name="쉼표 [0] 2 3 4" xfId="193"/>
    <cellStyle name="쉼표 [0] 2 3 4 2" xfId="553"/>
    <cellStyle name="쉼표 [0] 2 3 5" xfId="37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3" xfId="483"/>
    <cellStyle name="쉼표 [0] 2 4 2 3" xfId="233"/>
    <cellStyle name="쉼표 [0] 2 4 2 3 2" xfId="593"/>
    <cellStyle name="쉼표 [0] 2 4 2 4" xfId="413"/>
    <cellStyle name="쉼표 [0] 2 4 3" xfId="93"/>
    <cellStyle name="쉼표 [0] 2 4 3 2" xfId="273"/>
    <cellStyle name="쉼표 [0] 2 4 3 2 2" xfId="633"/>
    <cellStyle name="쉼표 [0] 2 4 3 3" xfId="453"/>
    <cellStyle name="쉼표 [0] 2 4 4" xfId="203"/>
    <cellStyle name="쉼표 [0] 2 4 4 2" xfId="563"/>
    <cellStyle name="쉼표 [0] 2 4 5" xfId="383"/>
    <cellStyle name="쉼표 [0] 2 5" xfId="33"/>
    <cellStyle name="쉼표 [0] 2 5 2" xfId="103"/>
    <cellStyle name="쉼표 [0] 2 5 2 2" xfId="283"/>
    <cellStyle name="쉼표 [0] 2 5 2 2 2" xfId="643"/>
    <cellStyle name="쉼표 [0] 2 5 2 3" xfId="463"/>
    <cellStyle name="쉼표 [0] 2 5 3" xfId="213"/>
    <cellStyle name="쉼표 [0] 2 5 3 2" xfId="573"/>
    <cellStyle name="쉼표 [0] 2 5 4" xfId="393"/>
    <cellStyle name="쉼표 [0] 2 6" xfId="63"/>
    <cellStyle name="쉼표 [0] 2 6 2" xfId="133"/>
    <cellStyle name="쉼표 [0] 2 6 2 2" xfId="313"/>
    <cellStyle name="쉼표 [0] 2 6 2 2 2" xfId="673"/>
    <cellStyle name="쉼표 [0] 2 6 2 3" xfId="493"/>
    <cellStyle name="쉼표 [0] 2 6 3" xfId="243"/>
    <cellStyle name="쉼표 [0] 2 6 3 2" xfId="603"/>
    <cellStyle name="쉼표 [0] 2 6 4" xfId="423"/>
    <cellStyle name="쉼표 [0] 2 7" xfId="73"/>
    <cellStyle name="쉼표 [0] 2 7 2" xfId="253"/>
    <cellStyle name="쉼표 [0] 2 7 2 2" xfId="613"/>
    <cellStyle name="쉼표 [0] 2 7 3" xfId="433"/>
    <cellStyle name="쉼표 [0] 2 8" xfId="143"/>
    <cellStyle name="쉼표 [0] 2 8 2" xfId="323"/>
    <cellStyle name="쉼표 [0] 2 8 2 2" xfId="683"/>
    <cellStyle name="쉼표 [0] 2 8 3" xfId="503"/>
    <cellStyle name="쉼표 [0] 2 9" xfId="153"/>
    <cellStyle name="쉼표 [0] 2 9 2" xfId="333"/>
    <cellStyle name="쉼표 [0] 2 9 2 2" xfId="693"/>
    <cellStyle name="쉼표 [0] 2 9 3" xfId="513"/>
    <cellStyle name="쉼표 [0] 3" xfId="4"/>
    <cellStyle name="쉼표 [0] 3 10" xfId="164"/>
    <cellStyle name="쉼표 [0] 3 10 2" xfId="344"/>
    <cellStyle name="쉼표 [0] 3 10 2 2" xfId="704"/>
    <cellStyle name="쉼표 [0] 3 10 3" xfId="524"/>
    <cellStyle name="쉼표 [0] 3 11" xfId="174"/>
    <cellStyle name="쉼표 [0] 3 11 2" xfId="354"/>
    <cellStyle name="쉼표 [0] 3 11 2 2" xfId="714"/>
    <cellStyle name="쉼표 [0] 3 11 3" xfId="534"/>
    <cellStyle name="쉼표 [0] 3 12" xfId="184"/>
    <cellStyle name="쉼표 [0] 3 12 2" xfId="544"/>
    <cellStyle name="쉼표 [0] 3 13" xfId="364"/>
    <cellStyle name="쉼표 [0] 3 2" xfId="9"/>
    <cellStyle name="쉼표 [0] 3 2 10" xfId="179"/>
    <cellStyle name="쉼표 [0] 3 2 10 2" xfId="359"/>
    <cellStyle name="쉼표 [0] 3 2 10 2 2" xfId="719"/>
    <cellStyle name="쉼표 [0] 3 2 10 3" xfId="539"/>
    <cellStyle name="쉼표 [0] 3 2 11" xfId="189"/>
    <cellStyle name="쉼표 [0] 3 2 11 2" xfId="549"/>
    <cellStyle name="쉼표 [0] 3 2 12" xfId="36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3" xfId="479"/>
    <cellStyle name="쉼표 [0] 3 2 2 2 3" xfId="229"/>
    <cellStyle name="쉼표 [0] 3 2 2 2 3 2" xfId="589"/>
    <cellStyle name="쉼표 [0] 3 2 2 2 4" xfId="409"/>
    <cellStyle name="쉼표 [0] 3 2 2 3" xfId="89"/>
    <cellStyle name="쉼표 [0] 3 2 2 3 2" xfId="269"/>
    <cellStyle name="쉼표 [0] 3 2 2 3 2 2" xfId="629"/>
    <cellStyle name="쉼표 [0] 3 2 2 3 3" xfId="449"/>
    <cellStyle name="쉼표 [0] 3 2 2 4" xfId="199"/>
    <cellStyle name="쉼표 [0] 3 2 2 4 2" xfId="559"/>
    <cellStyle name="쉼표 [0] 3 2 2 5" xfId="37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3" xfId="489"/>
    <cellStyle name="쉼표 [0] 3 2 3 2 3" xfId="239"/>
    <cellStyle name="쉼표 [0] 3 2 3 2 3 2" xfId="599"/>
    <cellStyle name="쉼표 [0] 3 2 3 2 4" xfId="419"/>
    <cellStyle name="쉼표 [0] 3 2 3 3" xfId="99"/>
    <cellStyle name="쉼표 [0] 3 2 3 3 2" xfId="279"/>
    <cellStyle name="쉼표 [0] 3 2 3 3 2 2" xfId="639"/>
    <cellStyle name="쉼표 [0] 3 2 3 3 3" xfId="459"/>
    <cellStyle name="쉼표 [0] 3 2 3 4" xfId="209"/>
    <cellStyle name="쉼표 [0] 3 2 3 4 2" xfId="569"/>
    <cellStyle name="쉼표 [0] 3 2 3 5" xfId="389"/>
    <cellStyle name="쉼표 [0] 3 2 4" xfId="39"/>
    <cellStyle name="쉼표 [0] 3 2 4 2" xfId="109"/>
    <cellStyle name="쉼표 [0] 3 2 4 2 2" xfId="289"/>
    <cellStyle name="쉼표 [0] 3 2 4 2 2 2" xfId="649"/>
    <cellStyle name="쉼표 [0] 3 2 4 2 3" xfId="469"/>
    <cellStyle name="쉼표 [0] 3 2 4 3" xfId="219"/>
    <cellStyle name="쉼표 [0] 3 2 4 3 2" xfId="579"/>
    <cellStyle name="쉼표 [0] 3 2 4 4" xfId="399"/>
    <cellStyle name="쉼표 [0] 3 2 5" xfId="69"/>
    <cellStyle name="쉼표 [0] 3 2 5 2" xfId="139"/>
    <cellStyle name="쉼표 [0] 3 2 5 2 2" xfId="319"/>
    <cellStyle name="쉼표 [0] 3 2 5 2 2 2" xfId="679"/>
    <cellStyle name="쉼표 [0] 3 2 5 2 3" xfId="499"/>
    <cellStyle name="쉼표 [0] 3 2 5 3" xfId="249"/>
    <cellStyle name="쉼표 [0] 3 2 5 3 2" xfId="609"/>
    <cellStyle name="쉼표 [0] 3 2 5 4" xfId="429"/>
    <cellStyle name="쉼표 [0] 3 2 6" xfId="79"/>
    <cellStyle name="쉼표 [0] 3 2 6 2" xfId="259"/>
    <cellStyle name="쉼표 [0] 3 2 6 2 2" xfId="619"/>
    <cellStyle name="쉼표 [0] 3 2 6 3" xfId="439"/>
    <cellStyle name="쉼표 [0] 3 2 7" xfId="149"/>
    <cellStyle name="쉼표 [0] 3 2 7 2" xfId="329"/>
    <cellStyle name="쉼표 [0] 3 2 7 2 2" xfId="689"/>
    <cellStyle name="쉼표 [0] 3 2 7 3" xfId="509"/>
    <cellStyle name="쉼표 [0] 3 2 8" xfId="159"/>
    <cellStyle name="쉼표 [0] 3 2 8 2" xfId="339"/>
    <cellStyle name="쉼표 [0] 3 2 8 2 2" xfId="699"/>
    <cellStyle name="쉼표 [0] 3 2 8 3" xfId="519"/>
    <cellStyle name="쉼표 [0] 3 2 9" xfId="169"/>
    <cellStyle name="쉼표 [0] 3 2 9 2" xfId="349"/>
    <cellStyle name="쉼표 [0] 3 2 9 2 2" xfId="709"/>
    <cellStyle name="쉼표 [0] 3 2 9 3" xfId="52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3" xfId="474"/>
    <cellStyle name="쉼표 [0] 3 3 2 3" xfId="224"/>
    <cellStyle name="쉼표 [0] 3 3 2 3 2" xfId="584"/>
    <cellStyle name="쉼표 [0] 3 3 2 4" xfId="404"/>
    <cellStyle name="쉼표 [0] 3 3 3" xfId="84"/>
    <cellStyle name="쉼표 [0] 3 3 3 2" xfId="264"/>
    <cellStyle name="쉼표 [0] 3 3 3 2 2" xfId="624"/>
    <cellStyle name="쉼표 [0] 3 3 3 3" xfId="444"/>
    <cellStyle name="쉼표 [0] 3 3 4" xfId="194"/>
    <cellStyle name="쉼표 [0] 3 3 4 2" xfId="554"/>
    <cellStyle name="쉼표 [0] 3 3 5" xfId="37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3" xfId="484"/>
    <cellStyle name="쉼표 [0] 3 4 2 3" xfId="234"/>
    <cellStyle name="쉼표 [0] 3 4 2 3 2" xfId="594"/>
    <cellStyle name="쉼표 [0] 3 4 2 4" xfId="414"/>
    <cellStyle name="쉼표 [0] 3 4 3" xfId="94"/>
    <cellStyle name="쉼표 [0] 3 4 3 2" xfId="274"/>
    <cellStyle name="쉼표 [0] 3 4 3 2 2" xfId="634"/>
    <cellStyle name="쉼표 [0] 3 4 3 3" xfId="454"/>
    <cellStyle name="쉼표 [0] 3 4 4" xfId="204"/>
    <cellStyle name="쉼표 [0] 3 4 4 2" xfId="564"/>
    <cellStyle name="쉼표 [0] 3 4 5" xfId="384"/>
    <cellStyle name="쉼표 [0] 3 5" xfId="34"/>
    <cellStyle name="쉼표 [0] 3 5 2" xfId="104"/>
    <cellStyle name="쉼표 [0] 3 5 2 2" xfId="284"/>
    <cellStyle name="쉼표 [0] 3 5 2 2 2" xfId="644"/>
    <cellStyle name="쉼표 [0] 3 5 2 3" xfId="464"/>
    <cellStyle name="쉼표 [0] 3 5 3" xfId="214"/>
    <cellStyle name="쉼표 [0] 3 5 3 2" xfId="574"/>
    <cellStyle name="쉼표 [0] 3 5 4" xfId="394"/>
    <cellStyle name="쉼표 [0] 3 6" xfId="64"/>
    <cellStyle name="쉼표 [0] 3 6 2" xfId="134"/>
    <cellStyle name="쉼표 [0] 3 6 2 2" xfId="314"/>
    <cellStyle name="쉼표 [0] 3 6 2 2 2" xfId="674"/>
    <cellStyle name="쉼표 [0] 3 6 2 3" xfId="494"/>
    <cellStyle name="쉼표 [0] 3 6 3" xfId="244"/>
    <cellStyle name="쉼표 [0] 3 6 3 2" xfId="604"/>
    <cellStyle name="쉼표 [0] 3 6 4" xfId="424"/>
    <cellStyle name="쉼표 [0] 3 7" xfId="74"/>
    <cellStyle name="쉼표 [0] 3 7 2" xfId="254"/>
    <cellStyle name="쉼표 [0] 3 7 2 2" xfId="614"/>
    <cellStyle name="쉼표 [0] 3 7 3" xfId="434"/>
    <cellStyle name="쉼표 [0] 3 8" xfId="144"/>
    <cellStyle name="쉼표 [0] 3 8 2" xfId="324"/>
    <cellStyle name="쉼표 [0] 3 8 2 2" xfId="684"/>
    <cellStyle name="쉼표 [0] 3 8 3" xfId="504"/>
    <cellStyle name="쉼표 [0] 3 9" xfId="154"/>
    <cellStyle name="쉼표 [0] 3 9 2" xfId="334"/>
    <cellStyle name="쉼표 [0] 3 9 2 2" xfId="694"/>
    <cellStyle name="쉼표 [0] 3 9 3" xfId="514"/>
    <cellStyle name="쉼표 [0] 4" xfId="2"/>
    <cellStyle name="쉼표 [0] 4 10" xfId="162"/>
    <cellStyle name="쉼표 [0] 4 10 2" xfId="342"/>
    <cellStyle name="쉼표 [0] 4 10 2 2" xfId="702"/>
    <cellStyle name="쉼표 [0] 4 10 3" xfId="522"/>
    <cellStyle name="쉼표 [0] 4 11" xfId="172"/>
    <cellStyle name="쉼표 [0] 4 11 2" xfId="352"/>
    <cellStyle name="쉼표 [0] 4 11 2 2" xfId="712"/>
    <cellStyle name="쉼표 [0] 4 11 3" xfId="532"/>
    <cellStyle name="쉼표 [0] 4 12" xfId="182"/>
    <cellStyle name="쉼표 [0] 4 12 2" xfId="542"/>
    <cellStyle name="쉼표 [0] 4 13" xfId="362"/>
    <cellStyle name="쉼표 [0] 4 2" xfId="7"/>
    <cellStyle name="쉼표 [0] 4 2 10" xfId="177"/>
    <cellStyle name="쉼표 [0] 4 2 10 2" xfId="357"/>
    <cellStyle name="쉼표 [0] 4 2 10 2 2" xfId="717"/>
    <cellStyle name="쉼표 [0] 4 2 10 3" xfId="537"/>
    <cellStyle name="쉼표 [0] 4 2 11" xfId="187"/>
    <cellStyle name="쉼표 [0] 4 2 11 2" xfId="547"/>
    <cellStyle name="쉼표 [0] 4 2 12" xfId="36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3" xfId="477"/>
    <cellStyle name="쉼표 [0] 4 2 2 2 3" xfId="227"/>
    <cellStyle name="쉼표 [0] 4 2 2 2 3 2" xfId="587"/>
    <cellStyle name="쉼표 [0] 4 2 2 2 4" xfId="407"/>
    <cellStyle name="쉼표 [0] 4 2 2 3" xfId="87"/>
    <cellStyle name="쉼표 [0] 4 2 2 3 2" xfId="267"/>
    <cellStyle name="쉼표 [0] 4 2 2 3 2 2" xfId="627"/>
    <cellStyle name="쉼표 [0] 4 2 2 3 3" xfId="447"/>
    <cellStyle name="쉼표 [0] 4 2 2 4" xfId="197"/>
    <cellStyle name="쉼표 [0] 4 2 2 4 2" xfId="557"/>
    <cellStyle name="쉼표 [0] 4 2 2 5" xfId="37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3" xfId="487"/>
    <cellStyle name="쉼표 [0] 4 2 3 2 3" xfId="237"/>
    <cellStyle name="쉼표 [0] 4 2 3 2 3 2" xfId="597"/>
    <cellStyle name="쉼표 [0] 4 2 3 2 4" xfId="417"/>
    <cellStyle name="쉼표 [0] 4 2 3 3" xfId="97"/>
    <cellStyle name="쉼표 [0] 4 2 3 3 2" xfId="277"/>
    <cellStyle name="쉼표 [0] 4 2 3 3 2 2" xfId="637"/>
    <cellStyle name="쉼표 [0] 4 2 3 3 3" xfId="457"/>
    <cellStyle name="쉼표 [0] 4 2 3 4" xfId="207"/>
    <cellStyle name="쉼표 [0] 4 2 3 4 2" xfId="567"/>
    <cellStyle name="쉼표 [0] 4 2 3 5" xfId="387"/>
    <cellStyle name="쉼표 [0] 4 2 4" xfId="37"/>
    <cellStyle name="쉼표 [0] 4 2 4 2" xfId="107"/>
    <cellStyle name="쉼표 [0] 4 2 4 2 2" xfId="287"/>
    <cellStyle name="쉼표 [0] 4 2 4 2 2 2" xfId="647"/>
    <cellStyle name="쉼표 [0] 4 2 4 2 3" xfId="467"/>
    <cellStyle name="쉼표 [0] 4 2 4 3" xfId="217"/>
    <cellStyle name="쉼표 [0] 4 2 4 3 2" xfId="577"/>
    <cellStyle name="쉼표 [0] 4 2 4 4" xfId="397"/>
    <cellStyle name="쉼표 [0] 4 2 5" xfId="67"/>
    <cellStyle name="쉼표 [0] 4 2 5 2" xfId="137"/>
    <cellStyle name="쉼표 [0] 4 2 5 2 2" xfId="317"/>
    <cellStyle name="쉼표 [0] 4 2 5 2 2 2" xfId="677"/>
    <cellStyle name="쉼표 [0] 4 2 5 2 3" xfId="497"/>
    <cellStyle name="쉼표 [0] 4 2 5 3" xfId="247"/>
    <cellStyle name="쉼표 [0] 4 2 5 3 2" xfId="607"/>
    <cellStyle name="쉼표 [0] 4 2 5 4" xfId="427"/>
    <cellStyle name="쉼표 [0] 4 2 6" xfId="77"/>
    <cellStyle name="쉼표 [0] 4 2 6 2" xfId="257"/>
    <cellStyle name="쉼표 [0] 4 2 6 2 2" xfId="617"/>
    <cellStyle name="쉼표 [0] 4 2 6 3" xfId="437"/>
    <cellStyle name="쉼표 [0] 4 2 7" xfId="147"/>
    <cellStyle name="쉼표 [0] 4 2 7 2" xfId="327"/>
    <cellStyle name="쉼표 [0] 4 2 7 2 2" xfId="687"/>
    <cellStyle name="쉼표 [0] 4 2 7 3" xfId="507"/>
    <cellStyle name="쉼표 [0] 4 2 8" xfId="157"/>
    <cellStyle name="쉼표 [0] 4 2 8 2" xfId="337"/>
    <cellStyle name="쉼표 [0] 4 2 8 2 2" xfId="697"/>
    <cellStyle name="쉼표 [0] 4 2 8 3" xfId="517"/>
    <cellStyle name="쉼표 [0] 4 2 9" xfId="167"/>
    <cellStyle name="쉼표 [0] 4 2 9 2" xfId="347"/>
    <cellStyle name="쉼표 [0] 4 2 9 2 2" xfId="707"/>
    <cellStyle name="쉼표 [0] 4 2 9 3" xfId="52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3" xfId="472"/>
    <cellStyle name="쉼표 [0] 4 3 2 3" xfId="222"/>
    <cellStyle name="쉼표 [0] 4 3 2 3 2" xfId="582"/>
    <cellStyle name="쉼표 [0] 4 3 2 4" xfId="402"/>
    <cellStyle name="쉼표 [0] 4 3 3" xfId="82"/>
    <cellStyle name="쉼표 [0] 4 3 3 2" xfId="262"/>
    <cellStyle name="쉼표 [0] 4 3 3 2 2" xfId="622"/>
    <cellStyle name="쉼표 [0] 4 3 3 3" xfId="442"/>
    <cellStyle name="쉼표 [0] 4 3 4" xfId="192"/>
    <cellStyle name="쉼표 [0] 4 3 4 2" xfId="552"/>
    <cellStyle name="쉼표 [0] 4 3 5" xfId="37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3" xfId="482"/>
    <cellStyle name="쉼표 [0] 4 4 2 3" xfId="232"/>
    <cellStyle name="쉼표 [0] 4 4 2 3 2" xfId="592"/>
    <cellStyle name="쉼표 [0] 4 4 2 4" xfId="412"/>
    <cellStyle name="쉼표 [0] 4 4 3" xfId="92"/>
    <cellStyle name="쉼표 [0] 4 4 3 2" xfId="272"/>
    <cellStyle name="쉼표 [0] 4 4 3 2 2" xfId="632"/>
    <cellStyle name="쉼표 [0] 4 4 3 3" xfId="452"/>
    <cellStyle name="쉼표 [0] 4 4 4" xfId="202"/>
    <cellStyle name="쉼표 [0] 4 4 4 2" xfId="562"/>
    <cellStyle name="쉼표 [0] 4 4 5" xfId="382"/>
    <cellStyle name="쉼표 [0] 4 5" xfId="32"/>
    <cellStyle name="쉼표 [0] 4 5 2" xfId="102"/>
    <cellStyle name="쉼표 [0] 4 5 2 2" xfId="282"/>
    <cellStyle name="쉼표 [0] 4 5 2 2 2" xfId="642"/>
    <cellStyle name="쉼표 [0] 4 5 2 3" xfId="462"/>
    <cellStyle name="쉼표 [0] 4 5 3" xfId="212"/>
    <cellStyle name="쉼표 [0] 4 5 3 2" xfId="572"/>
    <cellStyle name="쉼표 [0] 4 5 4" xfId="392"/>
    <cellStyle name="쉼표 [0] 4 6" xfId="62"/>
    <cellStyle name="쉼표 [0] 4 6 2" xfId="132"/>
    <cellStyle name="쉼표 [0] 4 6 2 2" xfId="312"/>
    <cellStyle name="쉼표 [0] 4 6 2 2 2" xfId="672"/>
    <cellStyle name="쉼표 [0] 4 6 2 3" xfId="492"/>
    <cellStyle name="쉼표 [0] 4 6 3" xfId="242"/>
    <cellStyle name="쉼표 [0] 4 6 3 2" xfId="602"/>
    <cellStyle name="쉼표 [0] 4 6 4" xfId="422"/>
    <cellStyle name="쉼표 [0] 4 7" xfId="72"/>
    <cellStyle name="쉼표 [0] 4 7 2" xfId="252"/>
    <cellStyle name="쉼표 [0] 4 7 2 2" xfId="612"/>
    <cellStyle name="쉼표 [0] 4 7 3" xfId="432"/>
    <cellStyle name="쉼표 [0] 4 8" xfId="142"/>
    <cellStyle name="쉼표 [0] 4 8 2" xfId="322"/>
    <cellStyle name="쉼표 [0] 4 8 2 2" xfId="682"/>
    <cellStyle name="쉼표 [0] 4 8 3" xfId="502"/>
    <cellStyle name="쉼표 [0] 4 9" xfId="152"/>
    <cellStyle name="쉼표 [0] 4 9 2" xfId="332"/>
    <cellStyle name="쉼표 [0] 4 9 2 2" xfId="692"/>
    <cellStyle name="쉼표 [0] 4 9 3" xfId="512"/>
    <cellStyle name="쉼표 [0] 5" xfId="5"/>
    <cellStyle name="쉼표 [0] 5 10" xfId="165"/>
    <cellStyle name="쉼표 [0] 5 10 2" xfId="345"/>
    <cellStyle name="쉼표 [0] 5 10 2 2" xfId="705"/>
    <cellStyle name="쉼표 [0] 5 10 3" xfId="525"/>
    <cellStyle name="쉼표 [0] 5 11" xfId="175"/>
    <cellStyle name="쉼표 [0] 5 11 2" xfId="355"/>
    <cellStyle name="쉼표 [0] 5 11 2 2" xfId="715"/>
    <cellStyle name="쉼표 [0] 5 11 3" xfId="535"/>
    <cellStyle name="쉼표 [0] 5 12" xfId="185"/>
    <cellStyle name="쉼표 [0] 5 12 2" xfId="545"/>
    <cellStyle name="쉼표 [0] 5 13" xfId="365"/>
    <cellStyle name="쉼표 [0] 5 2" xfId="10"/>
    <cellStyle name="쉼표 [0] 5 2 10" xfId="180"/>
    <cellStyle name="쉼표 [0] 5 2 10 2" xfId="360"/>
    <cellStyle name="쉼표 [0] 5 2 10 2 2" xfId="720"/>
    <cellStyle name="쉼표 [0] 5 2 10 3" xfId="540"/>
    <cellStyle name="쉼표 [0] 5 2 11" xfId="190"/>
    <cellStyle name="쉼표 [0] 5 2 11 2" xfId="550"/>
    <cellStyle name="쉼표 [0] 5 2 12" xfId="37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3" xfId="480"/>
    <cellStyle name="쉼표 [0] 5 2 2 2 3" xfId="230"/>
    <cellStyle name="쉼표 [0] 5 2 2 2 3 2" xfId="590"/>
    <cellStyle name="쉼표 [0] 5 2 2 2 4" xfId="410"/>
    <cellStyle name="쉼표 [0] 5 2 2 3" xfId="90"/>
    <cellStyle name="쉼표 [0] 5 2 2 3 2" xfId="270"/>
    <cellStyle name="쉼표 [0] 5 2 2 3 2 2" xfId="630"/>
    <cellStyle name="쉼표 [0] 5 2 2 3 3" xfId="450"/>
    <cellStyle name="쉼표 [0] 5 2 2 4" xfId="200"/>
    <cellStyle name="쉼표 [0] 5 2 2 4 2" xfId="560"/>
    <cellStyle name="쉼표 [0] 5 2 2 5" xfId="38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3" xfId="490"/>
    <cellStyle name="쉼표 [0] 5 2 3 2 3" xfId="240"/>
    <cellStyle name="쉼표 [0] 5 2 3 2 3 2" xfId="600"/>
    <cellStyle name="쉼표 [0] 5 2 3 2 4" xfId="420"/>
    <cellStyle name="쉼표 [0] 5 2 3 3" xfId="100"/>
    <cellStyle name="쉼표 [0] 5 2 3 3 2" xfId="280"/>
    <cellStyle name="쉼표 [0] 5 2 3 3 2 2" xfId="640"/>
    <cellStyle name="쉼표 [0] 5 2 3 3 3" xfId="460"/>
    <cellStyle name="쉼표 [0] 5 2 3 4" xfId="210"/>
    <cellStyle name="쉼표 [0] 5 2 3 4 2" xfId="570"/>
    <cellStyle name="쉼표 [0] 5 2 3 5" xfId="390"/>
    <cellStyle name="쉼표 [0] 5 2 4" xfId="40"/>
    <cellStyle name="쉼표 [0] 5 2 4 2" xfId="110"/>
    <cellStyle name="쉼표 [0] 5 2 4 2 2" xfId="290"/>
    <cellStyle name="쉼표 [0] 5 2 4 2 2 2" xfId="650"/>
    <cellStyle name="쉼표 [0] 5 2 4 2 3" xfId="470"/>
    <cellStyle name="쉼표 [0] 5 2 4 3" xfId="220"/>
    <cellStyle name="쉼표 [0] 5 2 4 3 2" xfId="580"/>
    <cellStyle name="쉼표 [0] 5 2 4 4" xfId="400"/>
    <cellStyle name="쉼표 [0] 5 2 5" xfId="70"/>
    <cellStyle name="쉼표 [0] 5 2 5 2" xfId="140"/>
    <cellStyle name="쉼표 [0] 5 2 5 2 2" xfId="320"/>
    <cellStyle name="쉼표 [0] 5 2 5 2 2 2" xfId="680"/>
    <cellStyle name="쉼표 [0] 5 2 5 2 3" xfId="500"/>
    <cellStyle name="쉼표 [0] 5 2 5 3" xfId="250"/>
    <cellStyle name="쉼표 [0] 5 2 5 3 2" xfId="610"/>
    <cellStyle name="쉼표 [0] 5 2 5 4" xfId="430"/>
    <cellStyle name="쉼표 [0] 5 2 6" xfId="80"/>
    <cellStyle name="쉼표 [0] 5 2 6 2" xfId="260"/>
    <cellStyle name="쉼표 [0] 5 2 6 2 2" xfId="620"/>
    <cellStyle name="쉼표 [0] 5 2 6 3" xfId="440"/>
    <cellStyle name="쉼표 [0] 5 2 7" xfId="150"/>
    <cellStyle name="쉼표 [0] 5 2 7 2" xfId="330"/>
    <cellStyle name="쉼표 [0] 5 2 7 2 2" xfId="690"/>
    <cellStyle name="쉼표 [0] 5 2 7 3" xfId="510"/>
    <cellStyle name="쉼표 [0] 5 2 8" xfId="160"/>
    <cellStyle name="쉼표 [0] 5 2 8 2" xfId="340"/>
    <cellStyle name="쉼표 [0] 5 2 8 2 2" xfId="700"/>
    <cellStyle name="쉼표 [0] 5 2 8 3" xfId="520"/>
    <cellStyle name="쉼표 [0] 5 2 9" xfId="170"/>
    <cellStyle name="쉼표 [0] 5 2 9 2" xfId="350"/>
    <cellStyle name="쉼표 [0] 5 2 9 2 2" xfId="710"/>
    <cellStyle name="쉼표 [0] 5 2 9 3" xfId="53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3" xfId="475"/>
    <cellStyle name="쉼표 [0] 5 3 2 3" xfId="225"/>
    <cellStyle name="쉼표 [0] 5 3 2 3 2" xfId="585"/>
    <cellStyle name="쉼표 [0] 5 3 2 4" xfId="405"/>
    <cellStyle name="쉼표 [0] 5 3 3" xfId="85"/>
    <cellStyle name="쉼표 [0] 5 3 3 2" xfId="265"/>
    <cellStyle name="쉼표 [0] 5 3 3 2 2" xfId="625"/>
    <cellStyle name="쉼표 [0] 5 3 3 3" xfId="445"/>
    <cellStyle name="쉼표 [0] 5 3 4" xfId="195"/>
    <cellStyle name="쉼표 [0] 5 3 4 2" xfId="555"/>
    <cellStyle name="쉼표 [0] 5 3 5" xfId="37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3" xfId="485"/>
    <cellStyle name="쉼표 [0] 5 4 2 3" xfId="235"/>
    <cellStyle name="쉼표 [0] 5 4 2 3 2" xfId="595"/>
    <cellStyle name="쉼표 [0] 5 4 2 4" xfId="415"/>
    <cellStyle name="쉼표 [0] 5 4 3" xfId="95"/>
    <cellStyle name="쉼표 [0] 5 4 3 2" xfId="275"/>
    <cellStyle name="쉼표 [0] 5 4 3 2 2" xfId="635"/>
    <cellStyle name="쉼표 [0] 5 4 3 3" xfId="455"/>
    <cellStyle name="쉼표 [0] 5 4 4" xfId="205"/>
    <cellStyle name="쉼표 [0] 5 4 4 2" xfId="565"/>
    <cellStyle name="쉼표 [0] 5 4 5" xfId="385"/>
    <cellStyle name="쉼표 [0] 5 5" xfId="35"/>
    <cellStyle name="쉼표 [0] 5 5 2" xfId="105"/>
    <cellStyle name="쉼표 [0] 5 5 2 2" xfId="285"/>
    <cellStyle name="쉼표 [0] 5 5 2 2 2" xfId="645"/>
    <cellStyle name="쉼표 [0] 5 5 2 3" xfId="465"/>
    <cellStyle name="쉼표 [0] 5 5 3" xfId="215"/>
    <cellStyle name="쉼표 [0] 5 5 3 2" xfId="575"/>
    <cellStyle name="쉼표 [0] 5 5 4" xfId="395"/>
    <cellStyle name="쉼표 [0] 5 6" xfId="65"/>
    <cellStyle name="쉼표 [0] 5 6 2" xfId="135"/>
    <cellStyle name="쉼표 [0] 5 6 2 2" xfId="315"/>
    <cellStyle name="쉼표 [0] 5 6 2 2 2" xfId="675"/>
    <cellStyle name="쉼표 [0] 5 6 2 3" xfId="495"/>
    <cellStyle name="쉼표 [0] 5 6 3" xfId="245"/>
    <cellStyle name="쉼표 [0] 5 6 3 2" xfId="605"/>
    <cellStyle name="쉼표 [0] 5 6 4" xfId="425"/>
    <cellStyle name="쉼표 [0] 5 7" xfId="75"/>
    <cellStyle name="쉼표 [0] 5 7 2" xfId="255"/>
    <cellStyle name="쉼표 [0] 5 7 2 2" xfId="615"/>
    <cellStyle name="쉼표 [0] 5 7 3" xfId="435"/>
    <cellStyle name="쉼표 [0] 5 8" xfId="145"/>
    <cellStyle name="쉼표 [0] 5 8 2" xfId="325"/>
    <cellStyle name="쉼표 [0] 5 8 2 2" xfId="685"/>
    <cellStyle name="쉼표 [0] 5 8 3" xfId="505"/>
    <cellStyle name="쉼표 [0] 5 9" xfId="155"/>
    <cellStyle name="쉼표 [0] 5 9 2" xfId="335"/>
    <cellStyle name="쉼표 [0] 5 9 2 2" xfId="695"/>
    <cellStyle name="쉼표 [0] 5 9 3" xfId="515"/>
    <cellStyle name="쉼표 [0] 6" xfId="6"/>
    <cellStyle name="쉼표 [0] 6 10" xfId="176"/>
    <cellStyle name="쉼표 [0] 6 10 2" xfId="356"/>
    <cellStyle name="쉼표 [0] 6 10 2 2" xfId="716"/>
    <cellStyle name="쉼표 [0] 6 10 3" xfId="536"/>
    <cellStyle name="쉼표 [0] 6 11" xfId="186"/>
    <cellStyle name="쉼표 [0] 6 11 2" xfId="546"/>
    <cellStyle name="쉼표 [0] 6 12" xfId="36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3" xfId="476"/>
    <cellStyle name="쉼표 [0] 6 2 2 3" xfId="226"/>
    <cellStyle name="쉼표 [0] 6 2 2 3 2" xfId="586"/>
    <cellStyle name="쉼표 [0] 6 2 2 4" xfId="406"/>
    <cellStyle name="쉼표 [0] 6 2 3" xfId="86"/>
    <cellStyle name="쉼표 [0] 6 2 3 2" xfId="266"/>
    <cellStyle name="쉼표 [0] 6 2 3 2 2" xfId="626"/>
    <cellStyle name="쉼표 [0] 6 2 3 3" xfId="446"/>
    <cellStyle name="쉼표 [0] 6 2 4" xfId="196"/>
    <cellStyle name="쉼표 [0] 6 2 4 2" xfId="556"/>
    <cellStyle name="쉼표 [0] 6 2 5" xfId="37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3" xfId="486"/>
    <cellStyle name="쉼표 [0] 6 3 2 3" xfId="236"/>
    <cellStyle name="쉼표 [0] 6 3 2 3 2" xfId="596"/>
    <cellStyle name="쉼표 [0] 6 3 2 4" xfId="416"/>
    <cellStyle name="쉼표 [0] 6 3 3" xfId="96"/>
    <cellStyle name="쉼표 [0] 6 3 3 2" xfId="276"/>
    <cellStyle name="쉼표 [0] 6 3 3 2 2" xfId="636"/>
    <cellStyle name="쉼표 [0] 6 3 3 3" xfId="456"/>
    <cellStyle name="쉼표 [0] 6 3 4" xfId="206"/>
    <cellStyle name="쉼표 [0] 6 3 4 2" xfId="566"/>
    <cellStyle name="쉼표 [0] 6 3 5" xfId="386"/>
    <cellStyle name="쉼표 [0] 6 4" xfId="36"/>
    <cellStyle name="쉼표 [0] 6 4 2" xfId="106"/>
    <cellStyle name="쉼표 [0] 6 4 2 2" xfId="286"/>
    <cellStyle name="쉼표 [0] 6 4 2 2 2" xfId="646"/>
    <cellStyle name="쉼표 [0] 6 4 2 3" xfId="466"/>
    <cellStyle name="쉼표 [0] 6 4 3" xfId="216"/>
    <cellStyle name="쉼표 [0] 6 4 3 2" xfId="576"/>
    <cellStyle name="쉼표 [0] 6 4 4" xfId="396"/>
    <cellStyle name="쉼표 [0] 6 5" xfId="66"/>
    <cellStyle name="쉼표 [0] 6 5 2" xfId="136"/>
    <cellStyle name="쉼표 [0] 6 5 2 2" xfId="316"/>
    <cellStyle name="쉼표 [0] 6 5 2 2 2" xfId="676"/>
    <cellStyle name="쉼표 [0] 6 5 2 3" xfId="496"/>
    <cellStyle name="쉼표 [0] 6 5 3" xfId="246"/>
    <cellStyle name="쉼표 [0] 6 5 3 2" xfId="606"/>
    <cellStyle name="쉼표 [0] 6 5 4" xfId="426"/>
    <cellStyle name="쉼표 [0] 6 6" xfId="76"/>
    <cellStyle name="쉼표 [0] 6 6 2" xfId="256"/>
    <cellStyle name="쉼표 [0] 6 6 2 2" xfId="616"/>
    <cellStyle name="쉼표 [0] 6 6 3" xfId="436"/>
    <cellStyle name="쉼표 [0] 6 7" xfId="146"/>
    <cellStyle name="쉼표 [0] 6 7 2" xfId="326"/>
    <cellStyle name="쉼표 [0] 6 7 2 2" xfId="686"/>
    <cellStyle name="쉼표 [0] 6 7 3" xfId="506"/>
    <cellStyle name="쉼표 [0] 6 8" xfId="156"/>
    <cellStyle name="쉼표 [0] 6 8 2" xfId="336"/>
    <cellStyle name="쉼표 [0] 6 8 2 2" xfId="696"/>
    <cellStyle name="쉼표 [0] 6 8 3" xfId="516"/>
    <cellStyle name="쉼표 [0] 6 9" xfId="166"/>
    <cellStyle name="쉼표 [0] 6 9 2" xfId="346"/>
    <cellStyle name="쉼표 [0] 6 9 2 2" xfId="706"/>
    <cellStyle name="쉼표 [0] 6 9 3" xfId="52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3" xfId="471"/>
    <cellStyle name="쉼표 [0] 7 2 3" xfId="221"/>
    <cellStyle name="쉼표 [0] 7 2 3 2" xfId="581"/>
    <cellStyle name="쉼표 [0] 7 2 4" xfId="401"/>
    <cellStyle name="쉼표 [0] 7 3" xfId="81"/>
    <cellStyle name="쉼표 [0] 7 3 2" xfId="261"/>
    <cellStyle name="쉼표 [0] 7 3 2 2" xfId="621"/>
    <cellStyle name="쉼표 [0] 7 3 3" xfId="441"/>
    <cellStyle name="쉼표 [0] 7 4" xfId="191"/>
    <cellStyle name="쉼표 [0] 7 4 2" xfId="551"/>
    <cellStyle name="쉼표 [0] 7 5" xfId="37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3" xfId="481"/>
    <cellStyle name="쉼표 [0] 8 2 3" xfId="231"/>
    <cellStyle name="쉼표 [0] 8 2 3 2" xfId="591"/>
    <cellStyle name="쉼표 [0] 8 2 4" xfId="411"/>
    <cellStyle name="쉼표 [0] 8 3" xfId="91"/>
    <cellStyle name="쉼표 [0] 8 3 2" xfId="271"/>
    <cellStyle name="쉼표 [0] 8 3 2 2" xfId="631"/>
    <cellStyle name="쉼표 [0] 8 3 3" xfId="451"/>
    <cellStyle name="쉼표 [0] 8 4" xfId="201"/>
    <cellStyle name="쉼표 [0] 8 4 2" xfId="561"/>
    <cellStyle name="쉼표 [0] 8 5" xfId="381"/>
    <cellStyle name="쉼표 [0] 9" xfId="31"/>
    <cellStyle name="쉼표 [0] 9 2" xfId="101"/>
    <cellStyle name="쉼표 [0] 9 2 2" xfId="281"/>
    <cellStyle name="쉼표 [0] 9 2 2 2" xfId="641"/>
    <cellStyle name="쉼표 [0] 9 2 3" xfId="461"/>
    <cellStyle name="쉼표 [0] 9 3" xfId="211"/>
    <cellStyle name="쉼표 [0] 9 3 2" xfId="571"/>
    <cellStyle name="쉼표 [0] 9 4" xfId="391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zoomScale="85" zoomScaleNormal="85" workbookViewId="0">
      <selection activeCell="E29" sqref="E29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66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249" t="s">
        <v>69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</row>
    <row r="2" spans="1:12" ht="25.5">
      <c r="A2" s="250" t="s">
        <v>70</v>
      </c>
      <c r="B2" s="250"/>
      <c r="C2" s="250"/>
      <c r="D2" s="45"/>
      <c r="E2" s="45"/>
      <c r="F2" s="45"/>
      <c r="G2" s="45"/>
      <c r="H2" s="63"/>
      <c r="I2" s="45"/>
      <c r="J2" s="45"/>
      <c r="K2" s="45"/>
      <c r="L2" s="45"/>
    </row>
    <row r="3" spans="1:12" ht="24.75" customHeight="1">
      <c r="A3" s="46" t="s">
        <v>71</v>
      </c>
      <c r="B3" s="46" t="s">
        <v>51</v>
      </c>
      <c r="C3" s="46" t="s">
        <v>72</v>
      </c>
      <c r="D3" s="46" t="s">
        <v>73</v>
      </c>
      <c r="E3" s="46" t="s">
        <v>74</v>
      </c>
      <c r="F3" s="46" t="s">
        <v>75</v>
      </c>
      <c r="G3" s="46" t="s">
        <v>76</v>
      </c>
      <c r="H3" s="64" t="s">
        <v>77</v>
      </c>
      <c r="I3" s="47" t="s">
        <v>52</v>
      </c>
      <c r="J3" s="47" t="s">
        <v>78</v>
      </c>
      <c r="K3" s="47" t="s">
        <v>79</v>
      </c>
      <c r="L3" s="47" t="s">
        <v>1</v>
      </c>
    </row>
    <row r="4" spans="1:12" s="89" customFormat="1" ht="24.75" customHeight="1">
      <c r="A4" s="171">
        <v>2018</v>
      </c>
      <c r="B4" s="172">
        <v>11</v>
      </c>
      <c r="C4" s="172" t="s">
        <v>280</v>
      </c>
      <c r="D4" s="172" t="s">
        <v>192</v>
      </c>
      <c r="E4" s="172" t="s">
        <v>223</v>
      </c>
      <c r="F4" s="172">
        <v>2</v>
      </c>
      <c r="G4" s="172" t="s">
        <v>281</v>
      </c>
      <c r="H4" s="173">
        <v>1000</v>
      </c>
      <c r="I4" s="172" t="s">
        <v>177</v>
      </c>
      <c r="J4" s="171" t="s">
        <v>224</v>
      </c>
      <c r="K4" s="171" t="s">
        <v>225</v>
      </c>
      <c r="L4" s="174"/>
    </row>
    <row r="5" spans="1:12" s="89" customFormat="1" ht="24.75" customHeight="1">
      <c r="A5" s="171">
        <v>2018</v>
      </c>
      <c r="B5" s="175" t="s">
        <v>282</v>
      </c>
      <c r="C5" s="171" t="s">
        <v>226</v>
      </c>
      <c r="D5" s="171" t="s">
        <v>192</v>
      </c>
      <c r="E5" s="176" t="s">
        <v>205</v>
      </c>
      <c r="F5" s="171" t="s">
        <v>227</v>
      </c>
      <c r="G5" s="171" t="s">
        <v>228</v>
      </c>
      <c r="H5" s="177">
        <v>1500</v>
      </c>
      <c r="I5" s="171" t="s">
        <v>177</v>
      </c>
      <c r="J5" s="171" t="s">
        <v>224</v>
      </c>
      <c r="K5" s="171" t="s">
        <v>225</v>
      </c>
      <c r="L5" s="171"/>
    </row>
    <row r="6" spans="1:12" s="89" customFormat="1" ht="24.75" customHeight="1">
      <c r="A6" s="171">
        <v>2018</v>
      </c>
      <c r="B6" s="172">
        <v>11</v>
      </c>
      <c r="C6" s="172" t="s">
        <v>229</v>
      </c>
      <c r="D6" s="172" t="s">
        <v>192</v>
      </c>
      <c r="E6" s="172" t="s">
        <v>193</v>
      </c>
      <c r="F6" s="178">
        <v>500</v>
      </c>
      <c r="G6" s="172" t="s">
        <v>193</v>
      </c>
      <c r="H6" s="179">
        <v>400</v>
      </c>
      <c r="I6" s="172" t="s">
        <v>177</v>
      </c>
      <c r="J6" s="172" t="s">
        <v>224</v>
      </c>
      <c r="K6" s="171" t="s">
        <v>225</v>
      </c>
      <c r="L6" s="174"/>
    </row>
    <row r="7" spans="1:12" ht="24.75" customHeight="1">
      <c r="A7" s="141">
        <v>2018</v>
      </c>
      <c r="B7" s="141">
        <v>11</v>
      </c>
      <c r="C7" s="141" t="s">
        <v>204</v>
      </c>
      <c r="D7" s="141" t="s">
        <v>192</v>
      </c>
      <c r="E7" s="141" t="s">
        <v>205</v>
      </c>
      <c r="F7" s="141">
        <v>450</v>
      </c>
      <c r="G7" s="141" t="s">
        <v>194</v>
      </c>
      <c r="H7" s="122">
        <v>4500</v>
      </c>
      <c r="I7" s="141" t="s">
        <v>177</v>
      </c>
      <c r="J7" s="130" t="s">
        <v>206</v>
      </c>
      <c r="K7" s="130" t="s">
        <v>207</v>
      </c>
      <c r="L7" s="140"/>
    </row>
    <row r="8" spans="1:12" s="123" customFormat="1" ht="24.75" customHeight="1">
      <c r="A8" s="204">
        <v>2018</v>
      </c>
      <c r="B8" s="204">
        <v>11</v>
      </c>
      <c r="C8" s="204" t="s">
        <v>293</v>
      </c>
      <c r="D8" s="204" t="s">
        <v>192</v>
      </c>
      <c r="E8" s="204" t="s">
        <v>294</v>
      </c>
      <c r="F8" s="204">
        <v>350</v>
      </c>
      <c r="G8" s="204" t="s">
        <v>228</v>
      </c>
      <c r="H8" s="206">
        <v>8750</v>
      </c>
      <c r="I8" s="204" t="s">
        <v>177</v>
      </c>
      <c r="J8" s="205" t="s">
        <v>295</v>
      </c>
      <c r="K8" s="205" t="s">
        <v>296</v>
      </c>
      <c r="L8" s="207"/>
    </row>
    <row r="9" spans="1:12" ht="24.75" customHeight="1">
      <c r="A9" s="210">
        <v>2018</v>
      </c>
      <c r="B9" s="210">
        <v>11</v>
      </c>
      <c r="C9" s="210" t="s">
        <v>297</v>
      </c>
      <c r="D9" s="209" t="s">
        <v>192</v>
      </c>
      <c r="E9" s="210" t="s">
        <v>298</v>
      </c>
      <c r="F9" s="210">
        <v>150</v>
      </c>
      <c r="G9" s="210" t="s">
        <v>298</v>
      </c>
      <c r="H9" s="212">
        <v>8000</v>
      </c>
      <c r="I9" s="210" t="s">
        <v>177</v>
      </c>
      <c r="J9" s="211" t="s">
        <v>299</v>
      </c>
      <c r="K9" s="211" t="s">
        <v>300</v>
      </c>
      <c r="L9" s="208"/>
    </row>
    <row r="10" spans="1:12" s="203" customFormat="1" ht="24.75" customHeight="1">
      <c r="A10" s="176">
        <v>2018</v>
      </c>
      <c r="B10" s="176">
        <v>11</v>
      </c>
      <c r="C10" s="172" t="s">
        <v>301</v>
      </c>
      <c r="D10" s="176" t="s">
        <v>192</v>
      </c>
      <c r="E10" s="176" t="s">
        <v>284</v>
      </c>
      <c r="F10" s="176">
        <v>150</v>
      </c>
      <c r="G10" s="176" t="s">
        <v>228</v>
      </c>
      <c r="H10" s="189">
        <v>2000</v>
      </c>
      <c r="I10" s="176" t="s">
        <v>177</v>
      </c>
      <c r="J10" s="182" t="s">
        <v>302</v>
      </c>
      <c r="K10" s="182" t="s">
        <v>303</v>
      </c>
      <c r="L10" s="171"/>
    </row>
    <row r="11" spans="1:12" s="203" customFormat="1" ht="24.75" customHeight="1">
      <c r="A11" s="176">
        <v>2018</v>
      </c>
      <c r="B11" s="176">
        <v>11</v>
      </c>
      <c r="C11" s="176" t="s">
        <v>304</v>
      </c>
      <c r="D11" s="176" t="s">
        <v>192</v>
      </c>
      <c r="E11" s="176" t="s">
        <v>284</v>
      </c>
      <c r="F11" s="176">
        <v>150</v>
      </c>
      <c r="G11" s="176" t="s">
        <v>228</v>
      </c>
      <c r="H11" s="189">
        <v>8000</v>
      </c>
      <c r="I11" s="176" t="s">
        <v>177</v>
      </c>
      <c r="J11" s="182" t="s">
        <v>302</v>
      </c>
      <c r="K11" s="182" t="s">
        <v>303</v>
      </c>
      <c r="L11" s="171"/>
    </row>
    <row r="12" spans="1:12" s="123" customFormat="1" ht="24.75" customHeight="1">
      <c r="A12" s="218">
        <v>2018</v>
      </c>
      <c r="B12" s="218">
        <v>11</v>
      </c>
      <c r="C12" s="193" t="s">
        <v>308</v>
      </c>
      <c r="D12" s="218" t="s">
        <v>309</v>
      </c>
      <c r="E12" s="197"/>
      <c r="F12" s="218">
        <v>1000</v>
      </c>
      <c r="G12" s="218" t="s">
        <v>310</v>
      </c>
      <c r="H12" s="197">
        <v>2000</v>
      </c>
      <c r="I12" s="218" t="s">
        <v>311</v>
      </c>
      <c r="J12" s="218" t="s">
        <v>312</v>
      </c>
      <c r="K12" s="218" t="s">
        <v>313</v>
      </c>
      <c r="L12" s="216"/>
    </row>
    <row r="13" spans="1:12" s="213" customFormat="1" ht="24.75" customHeight="1">
      <c r="A13" s="217">
        <v>2018</v>
      </c>
      <c r="B13" s="217">
        <v>11</v>
      </c>
      <c r="C13" s="186" t="s">
        <v>326</v>
      </c>
      <c r="D13" s="217" t="s">
        <v>192</v>
      </c>
      <c r="E13" s="217" t="s">
        <v>327</v>
      </c>
      <c r="F13" s="217">
        <v>300</v>
      </c>
      <c r="G13" s="217" t="s">
        <v>328</v>
      </c>
      <c r="H13" s="198">
        <v>700</v>
      </c>
      <c r="I13" s="217" t="s">
        <v>329</v>
      </c>
      <c r="J13" s="218" t="s">
        <v>330</v>
      </c>
      <c r="K13" s="218" t="s">
        <v>331</v>
      </c>
      <c r="L13" s="218"/>
    </row>
    <row r="14" spans="1:12" s="213" customFormat="1" ht="24.75" customHeight="1">
      <c r="A14" s="217">
        <v>2018</v>
      </c>
      <c r="B14" s="217">
        <v>12</v>
      </c>
      <c r="C14" s="186" t="s">
        <v>320</v>
      </c>
      <c r="D14" s="217" t="s">
        <v>192</v>
      </c>
      <c r="E14" s="217" t="s">
        <v>321</v>
      </c>
      <c r="F14" s="217">
        <v>300</v>
      </c>
      <c r="G14" s="217" t="s">
        <v>322</v>
      </c>
      <c r="H14" s="198">
        <v>700</v>
      </c>
      <c r="I14" s="217" t="s">
        <v>323</v>
      </c>
      <c r="J14" s="218" t="s">
        <v>324</v>
      </c>
      <c r="K14" s="218" t="s">
        <v>325</v>
      </c>
      <c r="L14" s="218"/>
    </row>
    <row r="15" spans="1:12" ht="24.75" customHeight="1">
      <c r="A15" s="217">
        <v>2018</v>
      </c>
      <c r="B15" s="217">
        <v>12</v>
      </c>
      <c r="C15" s="186" t="s">
        <v>317</v>
      </c>
      <c r="D15" s="217" t="s">
        <v>192</v>
      </c>
      <c r="E15" s="217" t="s">
        <v>205</v>
      </c>
      <c r="F15" s="217">
        <v>100</v>
      </c>
      <c r="G15" s="217" t="s">
        <v>276</v>
      </c>
      <c r="H15" s="196">
        <v>500</v>
      </c>
      <c r="I15" s="217" t="s">
        <v>318</v>
      </c>
      <c r="J15" s="218" t="s">
        <v>319</v>
      </c>
      <c r="K15" s="218" t="s">
        <v>207</v>
      </c>
      <c r="L15" s="218"/>
    </row>
    <row r="16" spans="1:12" ht="24.75" customHeight="1">
      <c r="A16" s="217">
        <v>2018</v>
      </c>
      <c r="B16" s="217">
        <v>12</v>
      </c>
      <c r="C16" s="217" t="s">
        <v>305</v>
      </c>
      <c r="D16" s="215" t="s">
        <v>192</v>
      </c>
      <c r="E16" s="217" t="s">
        <v>284</v>
      </c>
      <c r="F16" s="217">
        <v>50</v>
      </c>
      <c r="G16" s="217" t="s">
        <v>228</v>
      </c>
      <c r="H16" s="219">
        <v>4000</v>
      </c>
      <c r="I16" s="217" t="s">
        <v>177</v>
      </c>
      <c r="J16" s="218" t="s">
        <v>306</v>
      </c>
      <c r="K16" s="218" t="s">
        <v>307</v>
      </c>
      <c r="L16" s="183"/>
    </row>
    <row r="17" spans="1:12" s="180" customFormat="1" ht="24.75" customHeight="1">
      <c r="A17" s="176">
        <v>2018</v>
      </c>
      <c r="B17" s="176">
        <v>12</v>
      </c>
      <c r="C17" s="172" t="s">
        <v>283</v>
      </c>
      <c r="D17" s="215" t="s">
        <v>192</v>
      </c>
      <c r="E17" s="176" t="s">
        <v>284</v>
      </c>
      <c r="F17" s="176" t="s">
        <v>285</v>
      </c>
      <c r="G17" s="176" t="s">
        <v>228</v>
      </c>
      <c r="H17" s="181">
        <v>2000</v>
      </c>
      <c r="I17" s="176" t="s">
        <v>177</v>
      </c>
      <c r="J17" s="182" t="s">
        <v>286</v>
      </c>
      <c r="K17" s="182" t="s">
        <v>287</v>
      </c>
      <c r="L17" s="194"/>
    </row>
    <row r="18" spans="1:12" ht="24.75" customHeight="1">
      <c r="A18" s="217">
        <v>2018</v>
      </c>
      <c r="B18" s="217">
        <v>12</v>
      </c>
      <c r="C18" s="215" t="s">
        <v>277</v>
      </c>
      <c r="D18" s="215" t="s">
        <v>192</v>
      </c>
      <c r="E18" s="215" t="s">
        <v>193</v>
      </c>
      <c r="F18" s="217">
        <v>50</v>
      </c>
      <c r="G18" s="217" t="s">
        <v>278</v>
      </c>
      <c r="H18" s="131">
        <v>1500</v>
      </c>
      <c r="I18" s="217" t="s">
        <v>279</v>
      </c>
      <c r="J18" s="217" t="s">
        <v>221</v>
      </c>
      <c r="K18" s="217" t="s">
        <v>222</v>
      </c>
      <c r="L18" s="183"/>
    </row>
    <row r="19" spans="1:12" ht="24.75" customHeight="1">
      <c r="A19" s="133"/>
      <c r="B19" s="133"/>
      <c r="C19" s="133"/>
      <c r="D19" s="224" t="s">
        <v>49</v>
      </c>
      <c r="E19" s="62" t="s">
        <v>80</v>
      </c>
      <c r="F19" s="224" t="s">
        <v>49</v>
      </c>
      <c r="G19" s="133"/>
      <c r="H19" s="136"/>
      <c r="I19" s="133"/>
      <c r="J19" s="132"/>
      <c r="K19" s="134"/>
      <c r="L19" s="132"/>
    </row>
    <row r="20" spans="1:12" ht="24.75" customHeight="1">
      <c r="A20" s="49"/>
      <c r="B20" s="49"/>
      <c r="C20" s="49"/>
      <c r="D20" s="49"/>
      <c r="E20" s="49"/>
      <c r="F20" s="49"/>
      <c r="G20" s="49"/>
      <c r="H20" s="65"/>
      <c r="I20" s="49"/>
      <c r="J20" s="48"/>
      <c r="K20" s="50"/>
      <c r="L20" s="48"/>
    </row>
    <row r="21" spans="1:12" ht="24.75" customHeight="1">
      <c r="A21" s="49"/>
      <c r="B21" s="49"/>
      <c r="C21" s="49"/>
      <c r="D21" s="49"/>
      <c r="E21" s="49"/>
      <c r="F21" s="49"/>
      <c r="G21" s="49"/>
      <c r="H21" s="65"/>
      <c r="I21" s="49"/>
      <c r="J21" s="48"/>
      <c r="K21" s="50"/>
      <c r="L21" s="48"/>
    </row>
  </sheetData>
  <mergeCells count="2">
    <mergeCell ref="A1:L1"/>
    <mergeCell ref="A2:C2"/>
  </mergeCells>
  <phoneticPr fontId="3" type="noConversion"/>
  <dataValidations disablePrompts="1" count="1">
    <dataValidation type="textLength" operator="lessThanOrEqual" allowBlank="1" showInputMessage="1" showErrorMessage="1" sqref="F18 F20:F21 I12 F4:F16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9" sqref="E9"/>
    </sheetView>
  </sheetViews>
  <sheetFormatPr defaultRowHeight="13.5"/>
  <cols>
    <col min="1" max="1" width="12.5546875" style="6" customWidth="1"/>
    <col min="2" max="2" width="20.77734375" style="6" customWidth="1"/>
    <col min="3" max="4" width="11.109375" style="6" customWidth="1"/>
    <col min="5" max="7" width="9.5546875" style="6" customWidth="1"/>
    <col min="8" max="8" width="11.44140625" style="6" bestFit="1" customWidth="1"/>
    <col min="9" max="9" width="16.109375" style="20" customWidth="1"/>
  </cols>
  <sheetData>
    <row r="1" spans="1:9" ht="25.5">
      <c r="A1" s="251" t="s">
        <v>127</v>
      </c>
      <c r="B1" s="251"/>
      <c r="C1" s="251"/>
      <c r="D1" s="251"/>
      <c r="E1" s="251"/>
      <c r="F1" s="251"/>
      <c r="G1" s="251"/>
      <c r="H1" s="251"/>
      <c r="I1" s="251"/>
    </row>
    <row r="2" spans="1:9" ht="25.5">
      <c r="A2" s="252" t="s">
        <v>22</v>
      </c>
      <c r="B2" s="252"/>
      <c r="C2" s="1"/>
      <c r="D2" s="1"/>
      <c r="E2" s="1"/>
      <c r="F2" s="1"/>
      <c r="G2" s="1"/>
      <c r="H2" s="1"/>
      <c r="I2" s="71" t="s">
        <v>3</v>
      </c>
    </row>
    <row r="3" spans="1:9" ht="26.25" customHeight="1">
      <c r="A3" s="291" t="s">
        <v>4</v>
      </c>
      <c r="B3" s="289" t="s">
        <v>5</v>
      </c>
      <c r="C3" s="289" t="s">
        <v>110</v>
      </c>
      <c r="D3" s="289" t="s">
        <v>129</v>
      </c>
      <c r="E3" s="287" t="s">
        <v>132</v>
      </c>
      <c r="F3" s="288"/>
      <c r="G3" s="287" t="s">
        <v>133</v>
      </c>
      <c r="H3" s="288"/>
      <c r="I3" s="289" t="s">
        <v>128</v>
      </c>
    </row>
    <row r="4" spans="1:9" ht="28.5" customHeight="1">
      <c r="A4" s="292"/>
      <c r="B4" s="290"/>
      <c r="C4" s="290"/>
      <c r="D4" s="290"/>
      <c r="E4" s="74" t="s">
        <v>130</v>
      </c>
      <c r="F4" s="74" t="s">
        <v>131</v>
      </c>
      <c r="G4" s="74" t="s">
        <v>130</v>
      </c>
      <c r="H4" s="74" t="s">
        <v>131</v>
      </c>
      <c r="I4" s="290"/>
    </row>
    <row r="5" spans="1:9" ht="28.5" customHeight="1">
      <c r="A5" s="16"/>
      <c r="B5" s="41"/>
      <c r="C5" s="81" t="s">
        <v>134</v>
      </c>
      <c r="D5" s="35" t="s">
        <v>135</v>
      </c>
      <c r="E5" s="81" t="s">
        <v>136</v>
      </c>
      <c r="F5" s="35"/>
      <c r="G5" s="35"/>
      <c r="H5" s="35"/>
      <c r="I5" s="14"/>
    </row>
    <row r="6" spans="1:9" ht="28.5" customHeight="1">
      <c r="A6" s="16"/>
      <c r="B6" s="41"/>
      <c r="C6" s="35"/>
      <c r="D6" s="35"/>
      <c r="E6" s="35"/>
      <c r="F6" s="35"/>
      <c r="G6" s="35"/>
      <c r="H6" s="35"/>
      <c r="I6" s="14"/>
    </row>
    <row r="7" spans="1:9" ht="28.5" customHeight="1">
      <c r="A7" s="16"/>
      <c r="B7" s="41"/>
      <c r="C7" s="35"/>
      <c r="D7" s="35"/>
      <c r="E7" s="35"/>
      <c r="F7" s="35"/>
      <c r="G7" s="35"/>
      <c r="H7" s="35"/>
      <c r="I7" s="14"/>
    </row>
    <row r="8" spans="1:9" ht="28.5" customHeight="1">
      <c r="A8" s="16"/>
      <c r="B8" s="41"/>
      <c r="C8" s="35"/>
      <c r="D8" s="35"/>
      <c r="E8" s="35"/>
      <c r="F8" s="35"/>
      <c r="G8" s="35"/>
      <c r="H8" s="35"/>
      <c r="I8" s="14"/>
    </row>
    <row r="9" spans="1:9" ht="28.5" customHeight="1">
      <c r="A9" s="16"/>
      <c r="B9" s="41"/>
      <c r="C9" s="35"/>
      <c r="D9" s="35"/>
      <c r="E9" s="35"/>
      <c r="F9" s="35"/>
      <c r="G9" s="35"/>
      <c r="H9" s="35"/>
      <c r="I9" s="14"/>
    </row>
    <row r="10" spans="1:9" ht="28.5" customHeight="1">
      <c r="A10" s="16"/>
      <c r="B10" s="41"/>
      <c r="C10" s="43"/>
      <c r="D10" s="43"/>
      <c r="E10" s="43"/>
      <c r="F10" s="43"/>
      <c r="G10" s="43"/>
      <c r="H10" s="43"/>
      <c r="I10" s="14"/>
    </row>
    <row r="11" spans="1:9" ht="28.5" customHeight="1">
      <c r="A11" s="16"/>
      <c r="B11" s="41"/>
      <c r="C11" s="43"/>
      <c r="D11" s="43"/>
      <c r="E11" s="43"/>
      <c r="F11" s="43"/>
      <c r="G11" s="43"/>
      <c r="H11" s="43"/>
      <c r="I11" s="14"/>
    </row>
    <row r="12" spans="1:9" ht="28.5" customHeight="1">
      <c r="A12" s="16"/>
      <c r="B12" s="41"/>
      <c r="C12" s="43"/>
      <c r="D12" s="43"/>
      <c r="E12" s="43"/>
      <c r="F12" s="43"/>
      <c r="G12" s="43"/>
      <c r="H12" s="43"/>
      <c r="I12" s="14"/>
    </row>
    <row r="13" spans="1:9" ht="28.5" customHeight="1">
      <c r="A13" s="16"/>
      <c r="B13" s="13"/>
      <c r="C13" s="43"/>
      <c r="D13" s="43"/>
      <c r="E13" s="43"/>
      <c r="F13" s="43"/>
      <c r="G13" s="43"/>
      <c r="H13" s="43"/>
      <c r="I13" s="14"/>
    </row>
    <row r="14" spans="1:9" ht="28.5" customHeight="1">
      <c r="A14" s="16"/>
      <c r="B14" s="13"/>
      <c r="C14" s="43"/>
      <c r="D14" s="43"/>
      <c r="E14" s="43"/>
      <c r="F14" s="43"/>
      <c r="G14" s="43"/>
      <c r="H14" s="43"/>
      <c r="I14" s="14"/>
    </row>
    <row r="15" spans="1:9" ht="28.5" customHeight="1">
      <c r="A15" s="16"/>
      <c r="B15" s="13"/>
      <c r="C15" s="43"/>
      <c r="D15" s="43"/>
      <c r="E15" s="43"/>
      <c r="F15" s="43"/>
      <c r="G15" s="43"/>
      <c r="H15" s="43"/>
      <c r="I15" s="14"/>
    </row>
    <row r="16" spans="1:9" ht="28.5" customHeight="1">
      <c r="A16" s="16"/>
      <c r="B16" s="13"/>
      <c r="C16" s="15"/>
      <c r="D16" s="15"/>
      <c r="E16" s="15"/>
      <c r="F16" s="15"/>
      <c r="G16" s="15"/>
      <c r="H16" s="15"/>
      <c r="I16" s="14"/>
    </row>
    <row r="17" spans="3:9">
      <c r="C17" s="17"/>
      <c r="D17" s="17"/>
      <c r="E17" s="17"/>
      <c r="F17" s="17"/>
      <c r="G17" s="17"/>
      <c r="H17" s="17"/>
      <c r="I17" s="21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85" zoomScaleNormal="85" workbookViewId="0">
      <selection activeCell="D9" sqref="D9:F9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249" t="s">
        <v>117</v>
      </c>
      <c r="B1" s="249"/>
      <c r="C1" s="249"/>
      <c r="D1" s="249"/>
      <c r="E1" s="249"/>
      <c r="F1" s="249"/>
      <c r="G1" s="249"/>
      <c r="H1" s="249"/>
      <c r="I1" s="249"/>
    </row>
    <row r="2" spans="1:12" ht="24">
      <c r="A2" s="90" t="s">
        <v>50</v>
      </c>
      <c r="B2" s="91" t="s">
        <v>51</v>
      </c>
      <c r="C2" s="90" t="s">
        <v>66</v>
      </c>
      <c r="D2" s="90" t="s">
        <v>0</v>
      </c>
      <c r="E2" s="92" t="s">
        <v>67</v>
      </c>
      <c r="F2" s="90" t="s">
        <v>52</v>
      </c>
      <c r="G2" s="90" t="s">
        <v>53</v>
      </c>
      <c r="H2" s="90" t="s">
        <v>54</v>
      </c>
      <c r="I2" s="90" t="s">
        <v>1</v>
      </c>
    </row>
    <row r="3" spans="1:12" s="203" customFormat="1" ht="24.75" customHeight="1">
      <c r="A3" s="200">
        <v>2018</v>
      </c>
      <c r="B3" s="200">
        <v>11</v>
      </c>
      <c r="C3" s="191" t="s">
        <v>288</v>
      </c>
      <c r="D3" s="187" t="s">
        <v>289</v>
      </c>
      <c r="E3" s="185">
        <v>3000</v>
      </c>
      <c r="F3" s="187" t="s">
        <v>177</v>
      </c>
      <c r="G3" s="200" t="s">
        <v>286</v>
      </c>
      <c r="H3" s="190" t="s">
        <v>287</v>
      </c>
      <c r="I3" s="200"/>
      <c r="J3" s="201"/>
      <c r="K3" s="202"/>
      <c r="L3" s="201"/>
    </row>
    <row r="4" spans="1:12" ht="24.75" customHeight="1">
      <c r="A4" s="218">
        <v>2018</v>
      </c>
      <c r="B4" s="218">
        <v>11</v>
      </c>
      <c r="C4" s="193" t="s">
        <v>217</v>
      </c>
      <c r="D4" s="218" t="s">
        <v>289</v>
      </c>
      <c r="E4" s="184">
        <v>10000</v>
      </c>
      <c r="F4" s="97" t="s">
        <v>177</v>
      </c>
      <c r="G4" s="218" t="s">
        <v>218</v>
      </c>
      <c r="H4" s="218" t="s">
        <v>219</v>
      </c>
      <c r="I4" s="218"/>
    </row>
    <row r="5" spans="1:12" ht="24.75" customHeight="1">
      <c r="A5" s="218">
        <v>2018</v>
      </c>
      <c r="B5" s="218">
        <v>11</v>
      </c>
      <c r="C5" s="193" t="s">
        <v>220</v>
      </c>
      <c r="D5" s="218" t="s">
        <v>289</v>
      </c>
      <c r="E5" s="188">
        <v>400</v>
      </c>
      <c r="F5" s="97" t="s">
        <v>177</v>
      </c>
      <c r="G5" s="97" t="s">
        <v>221</v>
      </c>
      <c r="H5" s="218" t="s">
        <v>222</v>
      </c>
      <c r="I5" s="218"/>
    </row>
    <row r="6" spans="1:12" ht="24.75" customHeight="1">
      <c r="A6" s="218">
        <v>2018</v>
      </c>
      <c r="B6" s="218">
        <v>11</v>
      </c>
      <c r="C6" s="193" t="s">
        <v>290</v>
      </c>
      <c r="D6" s="218" t="s">
        <v>289</v>
      </c>
      <c r="E6" s="188">
        <v>20000</v>
      </c>
      <c r="F6" s="218" t="s">
        <v>177</v>
      </c>
      <c r="G6" s="218" t="s">
        <v>291</v>
      </c>
      <c r="H6" s="218" t="s">
        <v>292</v>
      </c>
      <c r="I6" s="195"/>
    </row>
    <row r="7" spans="1:12" ht="24.75" customHeight="1">
      <c r="A7" s="217">
        <v>2018</v>
      </c>
      <c r="B7" s="217">
        <v>12</v>
      </c>
      <c r="C7" s="186" t="s">
        <v>314</v>
      </c>
      <c r="D7" s="217" t="s">
        <v>192</v>
      </c>
      <c r="E7" s="192">
        <v>3000</v>
      </c>
      <c r="F7" s="218" t="s">
        <v>22</v>
      </c>
      <c r="G7" s="218" t="s">
        <v>315</v>
      </c>
      <c r="H7" s="218" t="s">
        <v>316</v>
      </c>
      <c r="I7" s="218"/>
    </row>
    <row r="8" spans="1:12" s="123" customFormat="1" ht="24.75" customHeight="1">
      <c r="A8" s="220">
        <v>2018</v>
      </c>
      <c r="B8" s="220">
        <v>12</v>
      </c>
      <c r="C8" s="221" t="s">
        <v>332</v>
      </c>
      <c r="D8" s="222" t="s">
        <v>333</v>
      </c>
      <c r="E8" s="199">
        <v>1000</v>
      </c>
      <c r="F8" s="222" t="s">
        <v>334</v>
      </c>
      <c r="G8" s="220" t="s">
        <v>335</v>
      </c>
      <c r="H8" s="223" t="s">
        <v>336</v>
      </c>
      <c r="I8" s="214"/>
      <c r="J8" s="23"/>
      <c r="K8" s="24"/>
      <c r="L8" s="23"/>
    </row>
    <row r="9" spans="1:12" ht="24.75" customHeight="1">
      <c r="A9" s="134"/>
      <c r="B9" s="134"/>
      <c r="C9" s="138"/>
      <c r="D9" s="224" t="s">
        <v>49</v>
      </c>
      <c r="E9" s="62" t="s">
        <v>80</v>
      </c>
      <c r="F9" s="224" t="s">
        <v>49</v>
      </c>
      <c r="G9" s="134"/>
      <c r="H9" s="139"/>
      <c r="I9" s="134"/>
    </row>
    <row r="10" spans="1:12" ht="24.75" customHeight="1">
      <c r="A10" s="134"/>
      <c r="B10" s="134"/>
      <c r="C10" s="137"/>
      <c r="D10" s="134"/>
      <c r="E10" s="79"/>
      <c r="F10" s="134"/>
      <c r="G10" s="134"/>
      <c r="H10" s="134"/>
      <c r="I10" s="132"/>
    </row>
    <row r="11" spans="1:12" ht="24.75" customHeight="1">
      <c r="A11" s="134"/>
      <c r="B11" s="134"/>
      <c r="C11" s="137"/>
      <c r="D11" s="134"/>
      <c r="E11" s="79"/>
      <c r="F11" s="134"/>
      <c r="G11" s="134"/>
      <c r="H11" s="134"/>
      <c r="I11" s="132"/>
    </row>
    <row r="12" spans="1:12" ht="24.75" customHeight="1">
      <c r="A12" s="121"/>
      <c r="B12" s="121"/>
      <c r="C12" s="76"/>
      <c r="D12" s="121"/>
      <c r="E12" s="77"/>
      <c r="F12" s="121"/>
      <c r="G12" s="121"/>
      <c r="H12" s="121"/>
      <c r="I12" s="120"/>
    </row>
    <row r="13" spans="1:12" ht="24.75" customHeight="1">
      <c r="A13" s="121"/>
      <c r="B13" s="121"/>
      <c r="C13" s="78"/>
      <c r="D13" s="133"/>
      <c r="E13" s="133"/>
      <c r="F13" s="133"/>
      <c r="G13" s="133"/>
      <c r="H13" s="134"/>
      <c r="I13" s="121"/>
    </row>
    <row r="14" spans="1:12" ht="24.75" customHeight="1">
      <c r="A14" s="50"/>
      <c r="B14" s="50"/>
      <c r="C14" s="78"/>
      <c r="D14" s="50"/>
      <c r="E14" s="77"/>
      <c r="F14" s="50"/>
      <c r="G14" s="50"/>
      <c r="H14" s="50"/>
      <c r="I14" s="50"/>
    </row>
    <row r="15" spans="1:12" ht="24.75" customHeight="1">
      <c r="A15" s="50"/>
      <c r="B15" s="50"/>
      <c r="C15" s="78"/>
      <c r="D15" s="50"/>
      <c r="E15" s="77"/>
      <c r="F15" s="50"/>
      <c r="G15" s="50"/>
      <c r="H15" s="50"/>
      <c r="I15" s="50"/>
    </row>
    <row r="16" spans="1:12" ht="24.75" customHeight="1">
      <c r="A16" s="50"/>
      <c r="B16" s="50"/>
      <c r="C16" s="76"/>
      <c r="D16" s="50"/>
      <c r="E16" s="80"/>
      <c r="F16" s="50"/>
      <c r="G16" s="50"/>
      <c r="H16" s="50"/>
      <c r="I16" s="61"/>
    </row>
    <row r="17" spans="1:9" ht="24.75" customHeight="1">
      <c r="A17" s="50"/>
      <c r="B17" s="50"/>
      <c r="C17" s="76"/>
      <c r="D17" s="50"/>
      <c r="E17" s="80"/>
      <c r="F17" s="50"/>
      <c r="G17" s="50"/>
      <c r="H17" s="50"/>
      <c r="I17" s="61"/>
    </row>
    <row r="18" spans="1:9" ht="24.75" customHeight="1">
      <c r="A18" s="50"/>
      <c r="B18" s="50"/>
      <c r="C18" s="76"/>
      <c r="D18" s="135"/>
      <c r="E18" s="62"/>
      <c r="F18" s="135"/>
      <c r="G18" s="50"/>
      <c r="H18" s="50"/>
      <c r="I18" s="61"/>
    </row>
    <row r="19" spans="1:9" ht="24.75" customHeight="1">
      <c r="A19" s="50"/>
      <c r="B19" s="50"/>
      <c r="C19" s="76"/>
      <c r="D19" s="50"/>
      <c r="E19" s="80"/>
      <c r="F19" s="50"/>
      <c r="G19" s="50"/>
      <c r="H19" s="50"/>
      <c r="I19" s="61"/>
    </row>
  </sheetData>
  <mergeCells count="1">
    <mergeCell ref="A1:I1"/>
  </mergeCells>
  <phoneticPr fontId="3" type="noConversion"/>
  <dataValidations count="2">
    <dataValidation type="list" allowBlank="1" showInputMessage="1" showErrorMessage="1" sqref="D16:D17 D19">
      <formula1>"대안,턴키,일반,PQ,수의,실적"</formula1>
    </dataValidation>
    <dataValidation type="textLength" operator="lessThanOrEqual" allowBlank="1" showInputMessage="1" showErrorMessage="1" sqref="F10:F12 F14:F17 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D29" sqref="D29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11.33203125" style="23" bestFit="1" customWidth="1"/>
  </cols>
  <sheetData>
    <row r="1" spans="1:13" ht="25.5">
      <c r="A1" s="249" t="s">
        <v>124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</row>
    <row r="2" spans="1:13" ht="27" customHeight="1">
      <c r="A2" s="90" t="s">
        <v>50</v>
      </c>
      <c r="B2" s="91" t="s">
        <v>51</v>
      </c>
      <c r="C2" s="90" t="s">
        <v>123</v>
      </c>
      <c r="D2" s="90" t="s">
        <v>122</v>
      </c>
      <c r="E2" s="90" t="s">
        <v>0</v>
      </c>
      <c r="F2" s="91" t="s">
        <v>121</v>
      </c>
      <c r="G2" s="91" t="s">
        <v>120</v>
      </c>
      <c r="H2" s="91" t="s">
        <v>119</v>
      </c>
      <c r="I2" s="91" t="s">
        <v>118</v>
      </c>
      <c r="J2" s="90" t="s">
        <v>52</v>
      </c>
      <c r="K2" s="90" t="s">
        <v>53</v>
      </c>
      <c r="L2" s="90" t="s">
        <v>54</v>
      </c>
      <c r="M2" s="90" t="s">
        <v>1</v>
      </c>
    </row>
    <row r="3" spans="1:13" s="99" customFormat="1" ht="27" customHeight="1">
      <c r="A3" s="102"/>
      <c r="B3" s="103"/>
      <c r="C3" s="102"/>
      <c r="D3" s="102"/>
      <c r="E3" s="97" t="s">
        <v>134</v>
      </c>
      <c r="F3" s="100" t="s">
        <v>135</v>
      </c>
      <c r="G3" s="101" t="s">
        <v>136</v>
      </c>
      <c r="H3" s="103"/>
      <c r="I3" s="104"/>
      <c r="J3" s="102"/>
      <c r="K3" s="102"/>
      <c r="L3" s="102"/>
      <c r="M3" s="102"/>
    </row>
  </sheetData>
  <mergeCells count="1">
    <mergeCell ref="A1:M1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C10" sqref="C10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8" width="9.6640625" style="6" customWidth="1"/>
    <col min="9" max="9" width="11.109375" style="6" customWidth="1"/>
    <col min="10" max="10" width="9.6640625" style="6" customWidth="1"/>
    <col min="11" max="11" width="8.44140625" style="6" customWidth="1"/>
  </cols>
  <sheetData>
    <row r="1" spans="1:11" ht="25.5">
      <c r="A1" s="251" t="s">
        <v>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1" ht="25.5">
      <c r="A2" s="252" t="s">
        <v>22</v>
      </c>
      <c r="B2" s="252"/>
      <c r="C2" s="1"/>
      <c r="D2" s="1"/>
      <c r="E2" s="1"/>
      <c r="F2" s="2"/>
      <c r="G2" s="2"/>
      <c r="H2" s="2"/>
      <c r="I2" s="2"/>
      <c r="J2" s="253" t="s">
        <v>3</v>
      </c>
      <c r="K2" s="253"/>
    </row>
    <row r="3" spans="1:11" ht="22.5" customHeight="1">
      <c r="A3" s="8" t="s">
        <v>4</v>
      </c>
      <c r="B3" s="9" t="s">
        <v>5</v>
      </c>
      <c r="C3" s="9" t="s">
        <v>0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</v>
      </c>
    </row>
    <row r="4" spans="1:11" ht="47.25" customHeight="1">
      <c r="A4" s="3"/>
      <c r="B4" s="34"/>
      <c r="C4" s="109" t="s">
        <v>49</v>
      </c>
      <c r="D4" s="105" t="s">
        <v>187</v>
      </c>
      <c r="E4" s="105" t="s">
        <v>188</v>
      </c>
      <c r="F4" s="109" t="s">
        <v>49</v>
      </c>
      <c r="G4" s="12"/>
      <c r="H4" s="12"/>
      <c r="I4" s="33"/>
      <c r="J4" s="4"/>
      <c r="K4" s="3"/>
    </row>
    <row r="5" spans="1:11" ht="47.25" customHeight="1">
      <c r="A5" s="3"/>
      <c r="B5" s="34"/>
      <c r="C5" s="68"/>
      <c r="D5" s="3"/>
      <c r="E5" s="3"/>
      <c r="F5" s="68"/>
      <c r="G5" s="127"/>
      <c r="H5" s="12"/>
      <c r="I5" s="33"/>
      <c r="J5" s="4"/>
      <c r="K5" s="5"/>
    </row>
    <row r="6" spans="1:11" ht="47.25" customHeight="1">
      <c r="A6" s="105"/>
      <c r="B6" s="106"/>
      <c r="C6" s="109"/>
      <c r="D6" s="105"/>
      <c r="E6" s="105"/>
      <c r="F6" s="109"/>
      <c r="G6" s="129"/>
      <c r="H6" s="12"/>
      <c r="I6" s="33"/>
      <c r="J6" s="4"/>
      <c r="K6" s="5"/>
    </row>
    <row r="7" spans="1:11" ht="47.25" customHeight="1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</row>
    <row r="8" spans="1:11" ht="47.25" customHeight="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1:11" ht="47.25" customHeight="1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</row>
    <row r="10" spans="1:11" ht="47.25" customHeight="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ht="47.25" customHeight="1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1" ht="47.25" customHeight="1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pans="1:11" ht="47.25" customHeight="1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C5" sqref="C5:G5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6" width="12.6640625" style="6" bestFit="1" customWidth="1"/>
    <col min="7" max="7" width="9.6640625" style="6" customWidth="1"/>
    <col min="8" max="8" width="12.6640625" style="6" customWidth="1"/>
    <col min="9" max="10" width="9.6640625" style="6" customWidth="1"/>
    <col min="11" max="11" width="8.44140625" style="6" customWidth="1"/>
  </cols>
  <sheetData>
    <row r="1" spans="1:11" ht="25.5">
      <c r="A1" s="251" t="s">
        <v>23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1" ht="25.5">
      <c r="A2" s="252" t="s">
        <v>22</v>
      </c>
      <c r="B2" s="252"/>
      <c r="C2" s="1"/>
      <c r="D2" s="1"/>
      <c r="E2" s="1"/>
      <c r="F2" s="11"/>
      <c r="G2" s="11"/>
      <c r="H2" s="11"/>
      <c r="I2" s="11"/>
      <c r="J2" s="253" t="s">
        <v>3</v>
      </c>
      <c r="K2" s="253"/>
    </row>
    <row r="3" spans="1:11" ht="22.5" customHeight="1">
      <c r="A3" s="8" t="s">
        <v>4</v>
      </c>
      <c r="B3" s="9" t="s">
        <v>5</v>
      </c>
      <c r="C3" s="9" t="s">
        <v>0</v>
      </c>
      <c r="D3" s="9" t="s">
        <v>8</v>
      </c>
      <c r="E3" s="9" t="s">
        <v>24</v>
      </c>
      <c r="F3" s="9" t="s">
        <v>19</v>
      </c>
      <c r="G3" s="9" t="s">
        <v>25</v>
      </c>
      <c r="H3" s="9" t="s">
        <v>28</v>
      </c>
      <c r="I3" s="9" t="s">
        <v>26</v>
      </c>
      <c r="J3" s="9" t="s">
        <v>27</v>
      </c>
      <c r="K3" s="9" t="s">
        <v>1</v>
      </c>
    </row>
    <row r="4" spans="1:11" s="115" customFormat="1" ht="42" customHeight="1">
      <c r="A4" s="105"/>
      <c r="B4" s="106"/>
      <c r="C4" s="109" t="s">
        <v>49</v>
      </c>
      <c r="D4" s="105" t="s">
        <v>187</v>
      </c>
      <c r="E4" s="105" t="s">
        <v>188</v>
      </c>
      <c r="F4" s="109" t="s">
        <v>49</v>
      </c>
      <c r="G4" s="128"/>
      <c r="H4" s="116"/>
      <c r="I4" s="112"/>
      <c r="J4" s="113"/>
      <c r="K4" s="114"/>
    </row>
    <row r="5" spans="1:11" ht="42" customHeight="1">
      <c r="A5" s="105"/>
      <c r="B5" s="106"/>
      <c r="C5" s="109"/>
      <c r="D5" s="105"/>
      <c r="E5" s="105"/>
      <c r="F5" s="109"/>
      <c r="G5" s="128"/>
      <c r="H5" s="69"/>
      <c r="I5" s="112"/>
      <c r="J5" s="70"/>
      <c r="K5" s="44"/>
    </row>
    <row r="6" spans="1:11" ht="42" customHeight="1">
      <c r="A6" s="3"/>
      <c r="B6" s="105"/>
      <c r="C6" s="67"/>
      <c r="D6" s="67"/>
      <c r="E6" s="67"/>
      <c r="F6" s="67"/>
      <c r="G6" s="105"/>
      <c r="H6" s="105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19" zoomScale="115" zoomScaleNormal="115" workbookViewId="0">
      <selection activeCell="F28" sqref="F28"/>
    </sheetView>
  </sheetViews>
  <sheetFormatPr defaultRowHeight="13.5"/>
  <cols>
    <col min="1" max="1" width="24.44140625" style="6" customWidth="1"/>
    <col min="2" max="2" width="17.77734375" style="6" bestFit="1" customWidth="1"/>
    <col min="3" max="3" width="9.5546875" style="6" customWidth="1"/>
    <col min="4" max="4" width="8.88671875" style="6" customWidth="1"/>
    <col min="5" max="5" width="9.21875" style="6" customWidth="1"/>
    <col min="6" max="9" width="9.6640625" style="6" customWidth="1"/>
  </cols>
  <sheetData>
    <row r="1" spans="1:9" ht="25.5">
      <c r="A1" s="251" t="s">
        <v>186</v>
      </c>
      <c r="B1" s="251"/>
      <c r="C1" s="251"/>
      <c r="D1" s="251"/>
      <c r="E1" s="251"/>
      <c r="F1" s="251"/>
      <c r="G1" s="251"/>
      <c r="H1" s="251"/>
      <c r="I1" s="251"/>
    </row>
    <row r="2" spans="1:9" ht="25.5">
      <c r="A2" s="7" t="s">
        <v>22</v>
      </c>
      <c r="B2" s="10"/>
      <c r="C2" s="1"/>
      <c r="D2" s="1"/>
      <c r="E2" s="1"/>
      <c r="F2" s="2"/>
      <c r="G2" s="2"/>
      <c r="H2" s="253" t="s">
        <v>3</v>
      </c>
      <c r="I2" s="253"/>
    </row>
    <row r="3" spans="1:9" ht="29.25" customHeight="1">
      <c r="A3" s="9" t="s">
        <v>5</v>
      </c>
      <c r="B3" s="9" t="s">
        <v>30</v>
      </c>
      <c r="C3" s="9" t="s">
        <v>13</v>
      </c>
      <c r="D3" s="9" t="s">
        <v>14</v>
      </c>
      <c r="E3" s="9" t="s">
        <v>15</v>
      </c>
      <c r="F3" s="9" t="s">
        <v>16</v>
      </c>
      <c r="G3" s="42" t="s">
        <v>68</v>
      </c>
      <c r="H3" s="9" t="s">
        <v>29</v>
      </c>
      <c r="I3" s="9" t="s">
        <v>17</v>
      </c>
    </row>
    <row r="4" spans="1:9" ht="25.5" customHeight="1">
      <c r="A4" s="225" t="s">
        <v>85</v>
      </c>
      <c r="B4" s="225" t="s">
        <v>86</v>
      </c>
      <c r="C4" s="226">
        <v>1023600</v>
      </c>
      <c r="D4" s="227" t="s">
        <v>82</v>
      </c>
      <c r="E4" s="227" t="s">
        <v>84</v>
      </c>
      <c r="F4" s="228" t="s">
        <v>81</v>
      </c>
      <c r="G4" s="228" t="s">
        <v>199</v>
      </c>
      <c r="H4" s="228" t="s">
        <v>399</v>
      </c>
      <c r="I4" s="229"/>
    </row>
    <row r="5" spans="1:9" ht="25.5" customHeight="1">
      <c r="A5" s="230" t="s">
        <v>215</v>
      </c>
      <c r="B5" s="230" t="s">
        <v>87</v>
      </c>
      <c r="C5" s="231">
        <v>13572000</v>
      </c>
      <c r="D5" s="232" t="s">
        <v>88</v>
      </c>
      <c r="E5" s="228" t="s">
        <v>84</v>
      </c>
      <c r="F5" s="228" t="s">
        <v>83</v>
      </c>
      <c r="G5" s="228" t="s">
        <v>199</v>
      </c>
      <c r="H5" s="228" t="s">
        <v>399</v>
      </c>
      <c r="I5" s="229"/>
    </row>
    <row r="6" spans="1:9" ht="25.5" customHeight="1">
      <c r="A6" s="230" t="s">
        <v>89</v>
      </c>
      <c r="B6" s="230" t="s">
        <v>90</v>
      </c>
      <c r="C6" s="231">
        <v>8428200</v>
      </c>
      <c r="D6" s="233" t="s">
        <v>91</v>
      </c>
      <c r="E6" s="234" t="s">
        <v>92</v>
      </c>
      <c r="F6" s="228" t="s">
        <v>93</v>
      </c>
      <c r="G6" s="228" t="s">
        <v>199</v>
      </c>
      <c r="H6" s="228" t="s">
        <v>399</v>
      </c>
      <c r="I6" s="229"/>
    </row>
    <row r="7" spans="1:9" ht="25.5" customHeight="1">
      <c r="A7" s="230" t="s">
        <v>214</v>
      </c>
      <c r="B7" s="230" t="s">
        <v>94</v>
      </c>
      <c r="C7" s="231">
        <v>3480000</v>
      </c>
      <c r="D7" s="232" t="s">
        <v>95</v>
      </c>
      <c r="E7" s="228" t="s">
        <v>92</v>
      </c>
      <c r="F7" s="228" t="s">
        <v>93</v>
      </c>
      <c r="G7" s="228" t="s">
        <v>199</v>
      </c>
      <c r="H7" s="228" t="s">
        <v>399</v>
      </c>
      <c r="I7" s="228"/>
    </row>
    <row r="8" spans="1:9" ht="25.5" customHeight="1">
      <c r="A8" s="230" t="s">
        <v>213</v>
      </c>
      <c r="B8" s="230" t="s">
        <v>96</v>
      </c>
      <c r="C8" s="231">
        <v>14964000</v>
      </c>
      <c r="D8" s="232" t="s">
        <v>97</v>
      </c>
      <c r="E8" s="228" t="s">
        <v>92</v>
      </c>
      <c r="F8" s="228" t="s">
        <v>93</v>
      </c>
      <c r="G8" s="228" t="s">
        <v>199</v>
      </c>
      <c r="H8" s="228" t="s">
        <v>399</v>
      </c>
      <c r="I8" s="235"/>
    </row>
    <row r="9" spans="1:9" ht="25.5" customHeight="1">
      <c r="A9" s="230" t="s">
        <v>212</v>
      </c>
      <c r="B9" s="230" t="s">
        <v>98</v>
      </c>
      <c r="C9" s="231">
        <v>3000000</v>
      </c>
      <c r="D9" s="232" t="s">
        <v>99</v>
      </c>
      <c r="E9" s="228" t="s">
        <v>92</v>
      </c>
      <c r="F9" s="228" t="s">
        <v>100</v>
      </c>
      <c r="G9" s="228" t="s">
        <v>199</v>
      </c>
      <c r="H9" s="228" t="s">
        <v>399</v>
      </c>
      <c r="I9" s="228"/>
    </row>
    <row r="10" spans="1:9" ht="25.5" customHeight="1">
      <c r="A10" s="230" t="s">
        <v>211</v>
      </c>
      <c r="B10" s="230" t="s">
        <v>101</v>
      </c>
      <c r="C10" s="231">
        <v>3840000</v>
      </c>
      <c r="D10" s="232" t="s">
        <v>102</v>
      </c>
      <c r="E10" s="228" t="s">
        <v>92</v>
      </c>
      <c r="F10" s="228" t="s">
        <v>93</v>
      </c>
      <c r="G10" s="228" t="s">
        <v>199</v>
      </c>
      <c r="H10" s="228" t="s">
        <v>399</v>
      </c>
      <c r="I10" s="228"/>
    </row>
    <row r="11" spans="1:9" ht="25.5" customHeight="1">
      <c r="A11" s="230" t="s">
        <v>210</v>
      </c>
      <c r="B11" s="230" t="s">
        <v>103</v>
      </c>
      <c r="C11" s="231">
        <v>5016000</v>
      </c>
      <c r="D11" s="232" t="s">
        <v>104</v>
      </c>
      <c r="E11" s="228" t="s">
        <v>105</v>
      </c>
      <c r="F11" s="228" t="s">
        <v>93</v>
      </c>
      <c r="G11" s="228" t="s">
        <v>199</v>
      </c>
      <c r="H11" s="228" t="s">
        <v>399</v>
      </c>
      <c r="I11" s="228"/>
    </row>
    <row r="12" spans="1:9" ht="25.5" customHeight="1">
      <c r="A12" s="230" t="s">
        <v>208</v>
      </c>
      <c r="B12" s="230" t="s">
        <v>106</v>
      </c>
      <c r="C12" s="231">
        <v>1752000</v>
      </c>
      <c r="D12" s="232" t="s">
        <v>107</v>
      </c>
      <c r="E12" s="228" t="s">
        <v>105</v>
      </c>
      <c r="F12" s="228" t="s">
        <v>93</v>
      </c>
      <c r="G12" s="228" t="s">
        <v>199</v>
      </c>
      <c r="H12" s="228" t="s">
        <v>399</v>
      </c>
      <c r="I12" s="228"/>
    </row>
    <row r="13" spans="1:9" ht="25.5" customHeight="1">
      <c r="A13" s="225" t="s">
        <v>209</v>
      </c>
      <c r="B13" s="225" t="s">
        <v>108</v>
      </c>
      <c r="C13" s="226">
        <v>6840000</v>
      </c>
      <c r="D13" s="232" t="s">
        <v>109</v>
      </c>
      <c r="E13" s="228" t="s">
        <v>105</v>
      </c>
      <c r="F13" s="228" t="s">
        <v>93</v>
      </c>
      <c r="G13" s="228" t="s">
        <v>199</v>
      </c>
      <c r="H13" s="228" t="s">
        <v>399</v>
      </c>
      <c r="I13" s="228"/>
    </row>
    <row r="14" spans="1:9" ht="25.5" customHeight="1">
      <c r="A14" s="225" t="s">
        <v>137</v>
      </c>
      <c r="B14" s="225" t="s">
        <v>139</v>
      </c>
      <c r="C14" s="226">
        <v>17850000</v>
      </c>
      <c r="D14" s="233" t="s">
        <v>140</v>
      </c>
      <c r="E14" s="234" t="s">
        <v>141</v>
      </c>
      <c r="F14" s="228" t="s">
        <v>142</v>
      </c>
      <c r="G14" s="228" t="s">
        <v>199</v>
      </c>
      <c r="H14" s="228" t="s">
        <v>399</v>
      </c>
      <c r="I14" s="228"/>
    </row>
    <row r="15" spans="1:9" ht="25.5" customHeight="1">
      <c r="A15" s="225" t="s">
        <v>169</v>
      </c>
      <c r="B15" s="225" t="s">
        <v>160</v>
      </c>
      <c r="C15" s="226">
        <v>3960000</v>
      </c>
      <c r="D15" s="227" t="s">
        <v>161</v>
      </c>
      <c r="E15" s="227" t="s">
        <v>162</v>
      </c>
      <c r="F15" s="228" t="s">
        <v>163</v>
      </c>
      <c r="G15" s="228" t="s">
        <v>199</v>
      </c>
      <c r="H15" s="228" t="s">
        <v>399</v>
      </c>
      <c r="I15" s="228"/>
    </row>
    <row r="16" spans="1:9" ht="25.5" customHeight="1">
      <c r="A16" s="225" t="s">
        <v>164</v>
      </c>
      <c r="B16" s="225" t="s">
        <v>168</v>
      </c>
      <c r="C16" s="226">
        <v>3960000</v>
      </c>
      <c r="D16" s="227" t="s">
        <v>165</v>
      </c>
      <c r="E16" s="227" t="s">
        <v>166</v>
      </c>
      <c r="F16" s="228" t="s">
        <v>167</v>
      </c>
      <c r="G16" s="228" t="s">
        <v>199</v>
      </c>
      <c r="H16" s="228" t="s">
        <v>399</v>
      </c>
      <c r="I16" s="236"/>
    </row>
    <row r="17" spans="1:9" ht="25.5" customHeight="1">
      <c r="A17" s="225" t="s">
        <v>171</v>
      </c>
      <c r="B17" s="225" t="s">
        <v>172</v>
      </c>
      <c r="C17" s="237" t="s">
        <v>170</v>
      </c>
      <c r="D17" s="233" t="s">
        <v>173</v>
      </c>
      <c r="E17" s="234" t="s">
        <v>174</v>
      </c>
      <c r="F17" s="228" t="s">
        <v>175</v>
      </c>
      <c r="G17" s="228" t="s">
        <v>199</v>
      </c>
      <c r="H17" s="228" t="s">
        <v>399</v>
      </c>
      <c r="I17" s="236"/>
    </row>
    <row r="18" spans="1:9" ht="25.5" customHeight="1">
      <c r="A18" s="238" t="s">
        <v>180</v>
      </c>
      <c r="B18" s="225" t="s">
        <v>181</v>
      </c>
      <c r="C18" s="239">
        <v>8580000</v>
      </c>
      <c r="D18" s="233" t="s">
        <v>182</v>
      </c>
      <c r="E18" s="233" t="s">
        <v>183</v>
      </c>
      <c r="F18" s="228" t="s">
        <v>184</v>
      </c>
      <c r="G18" s="228" t="s">
        <v>199</v>
      </c>
      <c r="H18" s="228" t="s">
        <v>399</v>
      </c>
      <c r="I18" s="236"/>
    </row>
    <row r="19" spans="1:9" s="99" customFormat="1" ht="25.5" customHeight="1">
      <c r="A19" s="240" t="s">
        <v>196</v>
      </c>
      <c r="B19" s="240" t="s">
        <v>197</v>
      </c>
      <c r="C19" s="241">
        <v>4179000</v>
      </c>
      <c r="D19" s="242" t="s">
        <v>198</v>
      </c>
      <c r="E19" s="243" t="s">
        <v>203</v>
      </c>
      <c r="F19" s="244" t="s">
        <v>199</v>
      </c>
      <c r="G19" s="228" t="s">
        <v>199</v>
      </c>
      <c r="H19" s="228" t="s">
        <v>399</v>
      </c>
      <c r="I19" s="245"/>
    </row>
    <row r="20" spans="1:9" s="99" customFormat="1" ht="25.5" customHeight="1">
      <c r="A20" s="240" t="s">
        <v>200</v>
      </c>
      <c r="B20" s="240" t="s">
        <v>197</v>
      </c>
      <c r="C20" s="241">
        <v>4356000</v>
      </c>
      <c r="D20" s="242" t="s">
        <v>201</v>
      </c>
      <c r="E20" s="243" t="s">
        <v>202</v>
      </c>
      <c r="F20" s="244" t="s">
        <v>199</v>
      </c>
      <c r="G20" s="228" t="s">
        <v>199</v>
      </c>
      <c r="H20" s="228" t="s">
        <v>399</v>
      </c>
      <c r="I20" s="245"/>
    </row>
    <row r="21" spans="1:9" s="89" customFormat="1" ht="25.5" customHeight="1">
      <c r="A21" s="164" t="s">
        <v>400</v>
      </c>
      <c r="B21" s="164" t="s">
        <v>401</v>
      </c>
      <c r="C21" s="165">
        <v>2200000</v>
      </c>
      <c r="D21" s="246" t="s">
        <v>402</v>
      </c>
      <c r="E21" s="246" t="s">
        <v>403</v>
      </c>
      <c r="F21" s="246" t="s">
        <v>404</v>
      </c>
      <c r="G21" s="246" t="s">
        <v>404</v>
      </c>
      <c r="H21" s="246" t="s">
        <v>404</v>
      </c>
      <c r="I21" s="247"/>
    </row>
    <row r="22" spans="1:9" ht="25.5" customHeight="1">
      <c r="A22" s="248" t="s">
        <v>405</v>
      </c>
      <c r="B22" s="164" t="s">
        <v>411</v>
      </c>
      <c r="C22" s="165">
        <v>247500</v>
      </c>
      <c r="D22" s="246" t="s">
        <v>408</v>
      </c>
      <c r="E22" s="246" t="s">
        <v>408</v>
      </c>
      <c r="F22" s="246" t="s">
        <v>404</v>
      </c>
      <c r="G22" s="246" t="s">
        <v>404</v>
      </c>
      <c r="H22" s="246" t="s">
        <v>404</v>
      </c>
      <c r="I22" s="236"/>
    </row>
    <row r="23" spans="1:9" s="123" customFormat="1" ht="25.5" customHeight="1">
      <c r="A23" s="248" t="s">
        <v>406</v>
      </c>
      <c r="B23" s="164" t="s">
        <v>412</v>
      </c>
      <c r="C23" s="165">
        <v>615000</v>
      </c>
      <c r="D23" s="246" t="s">
        <v>409</v>
      </c>
      <c r="E23" s="246" t="s">
        <v>409</v>
      </c>
      <c r="F23" s="246" t="s">
        <v>415</v>
      </c>
      <c r="G23" s="246" t="s">
        <v>415</v>
      </c>
      <c r="H23" s="246" t="s">
        <v>415</v>
      </c>
      <c r="I23" s="236"/>
    </row>
    <row r="24" spans="1:9" s="123" customFormat="1" ht="25.5" customHeight="1">
      <c r="A24" s="248" t="s">
        <v>407</v>
      </c>
      <c r="B24" s="164" t="s">
        <v>413</v>
      </c>
      <c r="C24" s="167">
        <v>6880000</v>
      </c>
      <c r="D24" s="246" t="s">
        <v>410</v>
      </c>
      <c r="E24" s="246" t="s">
        <v>414</v>
      </c>
      <c r="F24" s="246" t="s">
        <v>416</v>
      </c>
      <c r="G24" s="246" t="s">
        <v>416</v>
      </c>
      <c r="H24" s="246" t="s">
        <v>416</v>
      </c>
      <c r="I24" s="236"/>
    </row>
    <row r="25" spans="1:9" s="123" customFormat="1" ht="25.5" customHeight="1">
      <c r="A25" s="164"/>
      <c r="B25" s="164"/>
      <c r="C25" s="224" t="s">
        <v>49</v>
      </c>
      <c r="D25" s="62" t="s">
        <v>80</v>
      </c>
      <c r="E25" s="224" t="s">
        <v>49</v>
      </c>
      <c r="F25" s="166"/>
      <c r="G25" s="166"/>
      <c r="H25" s="166"/>
      <c r="I25" s="162"/>
    </row>
    <row r="26" spans="1:9" s="123" customFormat="1" ht="25.5" customHeight="1">
      <c r="A26" s="164"/>
      <c r="B26" s="164"/>
      <c r="C26" s="167"/>
      <c r="D26" s="166"/>
      <c r="E26" s="166"/>
      <c r="F26" s="166"/>
      <c r="G26" s="166"/>
      <c r="H26" s="166"/>
      <c r="I26" s="168"/>
    </row>
    <row r="27" spans="1:9" ht="25.5" customHeight="1">
      <c r="A27" s="164"/>
      <c r="B27" s="164"/>
      <c r="C27" s="167"/>
      <c r="D27" s="161"/>
      <c r="E27" s="161"/>
      <c r="F27" s="163"/>
      <c r="G27" s="163"/>
      <c r="H27" s="163"/>
      <c r="I27" s="169"/>
    </row>
    <row r="28" spans="1:9" ht="25.5" customHeight="1">
      <c r="A28" s="164"/>
      <c r="B28" s="164"/>
      <c r="C28" s="167"/>
      <c r="D28" s="169"/>
      <c r="E28" s="169"/>
      <c r="F28" s="169"/>
      <c r="G28" s="169"/>
      <c r="H28" s="169"/>
      <c r="I28" s="169"/>
    </row>
    <row r="29" spans="1:9" ht="25.5" customHeight="1">
      <c r="A29" s="164"/>
      <c r="B29" s="164"/>
      <c r="C29" s="167"/>
      <c r="D29" s="169"/>
      <c r="E29" s="169"/>
      <c r="F29" s="169"/>
      <c r="G29" s="169"/>
      <c r="H29" s="169"/>
      <c r="I29" s="169"/>
    </row>
    <row r="30" spans="1:9" ht="25.5" customHeight="1">
      <c r="A30" s="164"/>
      <c r="B30" s="164"/>
      <c r="C30" s="167"/>
      <c r="D30" s="169"/>
      <c r="E30" s="169"/>
      <c r="F30" s="169"/>
      <c r="G30" s="169"/>
      <c r="H30" s="169"/>
      <c r="I30" s="169"/>
    </row>
    <row r="31" spans="1:9" ht="25.5" customHeight="1">
      <c r="A31" s="164"/>
      <c r="B31" s="164"/>
      <c r="C31" s="167"/>
      <c r="D31" s="169"/>
      <c r="E31" s="169"/>
      <c r="F31" s="169"/>
      <c r="G31" s="169"/>
      <c r="H31" s="169"/>
      <c r="I31" s="169"/>
    </row>
    <row r="32" spans="1:9" ht="25.5" customHeight="1">
      <c r="A32" s="164"/>
      <c r="B32" s="164"/>
      <c r="C32" s="167"/>
      <c r="D32" s="169"/>
      <c r="E32" s="169"/>
      <c r="F32" s="169"/>
      <c r="G32" s="169"/>
      <c r="H32" s="169"/>
      <c r="I32" s="169"/>
    </row>
    <row r="33" spans="1:9" ht="25.5" customHeight="1">
      <c r="A33" s="164"/>
      <c r="B33" s="164"/>
      <c r="C33" s="167"/>
      <c r="D33" s="169"/>
      <c r="E33" s="169"/>
      <c r="F33" s="169"/>
      <c r="G33" s="169"/>
      <c r="H33" s="169"/>
      <c r="I33" s="169"/>
    </row>
    <row r="34" spans="1:9" ht="25.5" customHeight="1">
      <c r="A34" s="170"/>
      <c r="B34" s="170"/>
      <c r="C34" s="135"/>
      <c r="D34" s="62"/>
      <c r="E34" s="135"/>
      <c r="F34" s="170"/>
      <c r="G34" s="170"/>
      <c r="H34" s="170"/>
      <c r="I34" s="170"/>
    </row>
    <row r="35" spans="1:9" ht="25.5" customHeight="1">
      <c r="A35" s="170"/>
      <c r="B35" s="170"/>
      <c r="C35" s="170"/>
      <c r="D35" s="170"/>
      <c r="E35" s="170"/>
      <c r="F35" s="170"/>
      <c r="G35" s="170"/>
      <c r="H35" s="170"/>
      <c r="I35" s="170"/>
    </row>
    <row r="36" spans="1:9" ht="25.5" customHeight="1">
      <c r="A36" s="170"/>
      <c r="B36" s="170"/>
      <c r="C36" s="170"/>
      <c r="D36" s="170"/>
      <c r="E36" s="170"/>
      <c r="F36" s="170"/>
      <c r="G36" s="170"/>
      <c r="H36" s="170"/>
      <c r="I36" s="170"/>
    </row>
    <row r="37" spans="1:9" ht="25.5" customHeight="1">
      <c r="A37" s="170"/>
      <c r="B37" s="170"/>
      <c r="C37" s="170"/>
      <c r="D37" s="170"/>
      <c r="E37" s="170"/>
      <c r="F37" s="170"/>
      <c r="G37" s="170"/>
      <c r="H37" s="170"/>
      <c r="I37" s="170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9" zoomScale="130" zoomScaleNormal="130" workbookViewId="0">
      <selection activeCell="A33" sqref="A33"/>
    </sheetView>
  </sheetViews>
  <sheetFormatPr defaultRowHeight="13.5"/>
  <cols>
    <col min="1" max="1" width="12.5546875" style="6" customWidth="1"/>
    <col min="2" max="2" width="20.77734375" style="86" customWidth="1"/>
    <col min="3" max="3" width="11.109375" style="88" customWidth="1"/>
    <col min="4" max="4" width="9.5546875" style="87" customWidth="1"/>
    <col min="5" max="8" width="9.5546875" style="83" customWidth="1"/>
    <col min="9" max="9" width="16.109375" style="20" customWidth="1"/>
  </cols>
  <sheetData>
    <row r="1" spans="1:9" ht="25.5">
      <c r="A1" s="251" t="s">
        <v>18</v>
      </c>
      <c r="B1" s="251"/>
      <c r="C1" s="251"/>
      <c r="D1" s="251"/>
      <c r="E1" s="251"/>
      <c r="F1" s="251"/>
      <c r="G1" s="251"/>
      <c r="H1" s="251"/>
      <c r="I1" s="251"/>
    </row>
    <row r="2" spans="1:9" ht="25.5">
      <c r="A2" s="75" t="s">
        <v>22</v>
      </c>
      <c r="B2" s="84"/>
      <c r="C2" s="85"/>
      <c r="D2" s="82"/>
      <c r="E2" s="82"/>
      <c r="F2" s="82"/>
      <c r="G2" s="82"/>
      <c r="H2" s="82"/>
      <c r="I2" s="71" t="s">
        <v>115</v>
      </c>
    </row>
    <row r="3" spans="1:9" ht="24.75" customHeight="1">
      <c r="A3" s="93" t="s">
        <v>4</v>
      </c>
      <c r="B3" s="94" t="s">
        <v>5</v>
      </c>
      <c r="C3" s="94" t="s">
        <v>110</v>
      </c>
      <c r="D3" s="95" t="s">
        <v>111</v>
      </c>
      <c r="E3" s="95" t="s">
        <v>116</v>
      </c>
      <c r="F3" s="95" t="s">
        <v>112</v>
      </c>
      <c r="G3" s="95" t="s">
        <v>113</v>
      </c>
      <c r="H3" s="95" t="s">
        <v>114</v>
      </c>
      <c r="I3" s="96" t="s">
        <v>125</v>
      </c>
    </row>
    <row r="4" spans="1:9" s="117" customFormat="1" ht="22.5" customHeight="1">
      <c r="A4" s="144" t="s">
        <v>147</v>
      </c>
      <c r="B4" s="118" t="s">
        <v>237</v>
      </c>
      <c r="C4" s="119" t="s">
        <v>148</v>
      </c>
      <c r="D4" s="145">
        <v>1023600</v>
      </c>
      <c r="E4" s="146" t="s">
        <v>149</v>
      </c>
      <c r="F4" s="145">
        <v>85300</v>
      </c>
      <c r="G4" s="145"/>
      <c r="H4" s="145">
        <f>85300*7</f>
        <v>597100</v>
      </c>
      <c r="I4" s="147"/>
    </row>
    <row r="5" spans="1:9" s="117" customFormat="1" ht="22.5" customHeight="1">
      <c r="A5" s="144" t="s">
        <v>147</v>
      </c>
      <c r="B5" s="110" t="s">
        <v>238</v>
      </c>
      <c r="C5" s="110" t="s">
        <v>150</v>
      </c>
      <c r="D5" s="145">
        <v>3840000</v>
      </c>
      <c r="E5" s="145"/>
      <c r="F5" s="148">
        <v>320000</v>
      </c>
      <c r="G5" s="145"/>
      <c r="H5" s="148">
        <f>320000*7</f>
        <v>2240000</v>
      </c>
      <c r="I5" s="147"/>
    </row>
    <row r="6" spans="1:9" s="117" customFormat="1" ht="22.5" customHeight="1">
      <c r="A6" s="144" t="s">
        <v>147</v>
      </c>
      <c r="B6" s="110" t="s">
        <v>239</v>
      </c>
      <c r="C6" s="110" t="s">
        <v>151</v>
      </c>
      <c r="D6" s="145">
        <v>3000000</v>
      </c>
      <c r="E6" s="145"/>
      <c r="F6" s="148">
        <v>250000</v>
      </c>
      <c r="G6" s="145"/>
      <c r="H6" s="148">
        <f>250000*7</f>
        <v>1750000</v>
      </c>
      <c r="I6" s="147"/>
    </row>
    <row r="7" spans="1:9" s="117" customFormat="1" ht="22.5" customHeight="1">
      <c r="A7" s="144" t="s">
        <v>147</v>
      </c>
      <c r="B7" s="110" t="s">
        <v>240</v>
      </c>
      <c r="C7" s="110" t="s">
        <v>152</v>
      </c>
      <c r="D7" s="145">
        <v>5016000</v>
      </c>
      <c r="E7" s="145"/>
      <c r="F7" s="148">
        <v>418000</v>
      </c>
      <c r="G7" s="145"/>
      <c r="H7" s="148">
        <f>418000*7</f>
        <v>2926000</v>
      </c>
      <c r="I7" s="147"/>
    </row>
    <row r="8" spans="1:9" s="117" customFormat="1" ht="22.5" customHeight="1">
      <c r="A8" s="144" t="s">
        <v>147</v>
      </c>
      <c r="B8" s="110" t="s">
        <v>241</v>
      </c>
      <c r="C8" s="110" t="s">
        <v>153</v>
      </c>
      <c r="D8" s="145">
        <v>3480000</v>
      </c>
      <c r="E8" s="145"/>
      <c r="F8" s="148">
        <v>290000</v>
      </c>
      <c r="G8" s="145"/>
      <c r="H8" s="148">
        <f>290000*7</f>
        <v>2030000</v>
      </c>
      <c r="I8" s="147"/>
    </row>
    <row r="9" spans="1:9" s="117" customFormat="1" ht="22.5" customHeight="1">
      <c r="A9" s="144" t="s">
        <v>147</v>
      </c>
      <c r="B9" s="110" t="s">
        <v>242</v>
      </c>
      <c r="C9" s="110" t="s">
        <v>154</v>
      </c>
      <c r="D9" s="145">
        <v>1752000</v>
      </c>
      <c r="E9" s="145"/>
      <c r="F9" s="148">
        <v>146000</v>
      </c>
      <c r="G9" s="145"/>
      <c r="H9" s="148">
        <f>146000*7</f>
        <v>1022000</v>
      </c>
      <c r="I9" s="147"/>
    </row>
    <row r="10" spans="1:9" s="117" customFormat="1" ht="22.5" customHeight="1">
      <c r="A10" s="144" t="s">
        <v>147</v>
      </c>
      <c r="B10" s="110" t="s">
        <v>243</v>
      </c>
      <c r="C10" s="110" t="s">
        <v>155</v>
      </c>
      <c r="D10" s="145">
        <v>14964000</v>
      </c>
      <c r="E10" s="145"/>
      <c r="F10" s="148">
        <v>1247000</v>
      </c>
      <c r="G10" s="145"/>
      <c r="H10" s="148">
        <f>1247000*7</f>
        <v>8729000</v>
      </c>
      <c r="I10" s="147"/>
    </row>
    <row r="11" spans="1:9" s="117" customFormat="1" ht="22.5" customHeight="1">
      <c r="A11" s="144" t="s">
        <v>147</v>
      </c>
      <c r="B11" s="110" t="s">
        <v>244</v>
      </c>
      <c r="C11" s="110" t="s">
        <v>156</v>
      </c>
      <c r="D11" s="145">
        <v>13572000</v>
      </c>
      <c r="E11" s="145"/>
      <c r="F11" s="148">
        <v>1131000</v>
      </c>
      <c r="G11" s="145"/>
      <c r="H11" s="148">
        <f>1131000*7</f>
        <v>7917000</v>
      </c>
      <c r="I11" s="147"/>
    </row>
    <row r="12" spans="1:9" s="117" customFormat="1" ht="22.5" customHeight="1">
      <c r="A12" s="144" t="s">
        <v>147</v>
      </c>
      <c r="B12" s="110" t="s">
        <v>245</v>
      </c>
      <c r="C12" s="110" t="s">
        <v>157</v>
      </c>
      <c r="D12" s="145">
        <v>6840000</v>
      </c>
      <c r="E12" s="145"/>
      <c r="F12" s="148">
        <v>570000</v>
      </c>
      <c r="G12" s="145"/>
      <c r="H12" s="148">
        <f>570000*7</f>
        <v>3990000</v>
      </c>
      <c r="I12" s="147"/>
    </row>
    <row r="13" spans="1:9" s="117" customFormat="1" ht="22.5" customHeight="1">
      <c r="A13" s="144" t="s">
        <v>147</v>
      </c>
      <c r="B13" s="110" t="s">
        <v>246</v>
      </c>
      <c r="C13" s="110" t="s">
        <v>158</v>
      </c>
      <c r="D13" s="149">
        <v>3960000</v>
      </c>
      <c r="E13" s="145"/>
      <c r="F13" s="148">
        <v>330000</v>
      </c>
      <c r="G13" s="145"/>
      <c r="H13" s="148">
        <f>330000*7</f>
        <v>2310000</v>
      </c>
      <c r="I13" s="150"/>
    </row>
    <row r="14" spans="1:9" s="117" customFormat="1" ht="22.5" customHeight="1">
      <c r="A14" s="144" t="s">
        <v>147</v>
      </c>
      <c r="B14" s="110" t="s">
        <v>247</v>
      </c>
      <c r="C14" s="110" t="s">
        <v>159</v>
      </c>
      <c r="D14" s="149">
        <v>3960000</v>
      </c>
      <c r="E14" s="145"/>
      <c r="F14" s="148">
        <v>330000</v>
      </c>
      <c r="G14" s="145"/>
      <c r="H14" s="148">
        <f>330000*7</f>
        <v>2310000</v>
      </c>
      <c r="I14" s="150"/>
    </row>
    <row r="15" spans="1:9" s="117" customFormat="1" ht="22.5" customHeight="1">
      <c r="A15" s="144" t="s">
        <v>147</v>
      </c>
      <c r="B15" s="110" t="s">
        <v>248</v>
      </c>
      <c r="C15" s="110" t="s">
        <v>138</v>
      </c>
      <c r="D15" s="151">
        <v>17850000</v>
      </c>
      <c r="E15" s="145"/>
      <c r="F15" s="145">
        <v>1487500</v>
      </c>
      <c r="G15" s="145"/>
      <c r="H15" s="148">
        <f>1487500*7</f>
        <v>10412500</v>
      </c>
      <c r="I15" s="150"/>
    </row>
    <row r="16" spans="1:9" s="117" customFormat="1" ht="22.5" customHeight="1">
      <c r="A16" s="144" t="s">
        <v>22</v>
      </c>
      <c r="B16" s="110" t="s">
        <v>249</v>
      </c>
      <c r="C16" s="110" t="s">
        <v>195</v>
      </c>
      <c r="D16" s="151">
        <v>4179000</v>
      </c>
      <c r="E16" s="151"/>
      <c r="F16" s="148">
        <v>617000</v>
      </c>
      <c r="G16" s="145"/>
      <c r="H16" s="148">
        <f>617000*4</f>
        <v>2468000</v>
      </c>
      <c r="I16" s="150"/>
    </row>
    <row r="17" spans="1:9" s="117" customFormat="1" ht="22.5" customHeight="1">
      <c r="A17" s="144" t="s">
        <v>22</v>
      </c>
      <c r="B17" s="110" t="s">
        <v>250</v>
      </c>
      <c r="C17" s="110" t="s">
        <v>195</v>
      </c>
      <c r="D17" s="151">
        <v>4356000</v>
      </c>
      <c r="E17" s="151"/>
      <c r="F17" s="148">
        <v>363000</v>
      </c>
      <c r="G17" s="145"/>
      <c r="H17" s="148">
        <f>363000*7</f>
        <v>2541000</v>
      </c>
      <c r="I17" s="150"/>
    </row>
    <row r="18" spans="1:9" s="117" customFormat="1" ht="22.5" customHeight="1">
      <c r="A18" s="144" t="s">
        <v>22</v>
      </c>
      <c r="B18" s="110" t="s">
        <v>251</v>
      </c>
      <c r="C18" s="110" t="s">
        <v>179</v>
      </c>
      <c r="D18" s="151">
        <v>8580000</v>
      </c>
      <c r="E18" s="151"/>
      <c r="F18" s="145">
        <v>1430000</v>
      </c>
      <c r="G18" s="151"/>
      <c r="H18" s="148">
        <f>715000*7</f>
        <v>5005000</v>
      </c>
      <c r="I18" s="150"/>
    </row>
    <row r="19" spans="1:9" s="117" customFormat="1" ht="22.5" customHeight="1">
      <c r="A19" s="144" t="s">
        <v>252</v>
      </c>
      <c r="B19" s="152" t="s">
        <v>253</v>
      </c>
      <c r="C19" s="152" t="s">
        <v>263</v>
      </c>
      <c r="D19" s="153">
        <v>1458500</v>
      </c>
      <c r="E19" s="151"/>
      <c r="F19" s="148"/>
      <c r="G19" s="153">
        <v>1458500</v>
      </c>
      <c r="H19" s="153">
        <v>1458500</v>
      </c>
      <c r="I19" s="150"/>
    </row>
    <row r="20" spans="1:9" s="89" customFormat="1" ht="22.5" customHeight="1">
      <c r="A20" s="144" t="s">
        <v>252</v>
      </c>
      <c r="B20" s="152" t="s">
        <v>254</v>
      </c>
      <c r="C20" s="152" t="s">
        <v>264</v>
      </c>
      <c r="D20" s="153">
        <v>2020000</v>
      </c>
      <c r="E20" s="154"/>
      <c r="F20" s="155"/>
      <c r="G20" s="153">
        <v>2020000</v>
      </c>
      <c r="H20" s="153">
        <v>2020000</v>
      </c>
      <c r="I20" s="156"/>
    </row>
    <row r="21" spans="1:9" s="89" customFormat="1" ht="22.5" customHeight="1">
      <c r="A21" s="144" t="s">
        <v>252</v>
      </c>
      <c r="B21" s="152" t="s">
        <v>255</v>
      </c>
      <c r="C21" s="152" t="s">
        <v>265</v>
      </c>
      <c r="D21" s="153">
        <v>5717050</v>
      </c>
      <c r="E21" s="157"/>
      <c r="F21" s="157"/>
      <c r="G21" s="153">
        <v>5717050</v>
      </c>
      <c r="H21" s="153">
        <v>5717050</v>
      </c>
      <c r="I21" s="156"/>
    </row>
    <row r="22" spans="1:9" s="89" customFormat="1" ht="22.5" customHeight="1">
      <c r="A22" s="144" t="s">
        <v>252</v>
      </c>
      <c r="B22" s="152" t="s">
        <v>256</v>
      </c>
      <c r="C22" s="152" t="s">
        <v>266</v>
      </c>
      <c r="D22" s="153">
        <v>500000</v>
      </c>
      <c r="E22" s="157"/>
      <c r="F22" s="157"/>
      <c r="G22" s="153">
        <v>500000</v>
      </c>
      <c r="H22" s="153">
        <v>500000</v>
      </c>
      <c r="I22" s="156"/>
    </row>
    <row r="23" spans="1:9" s="89" customFormat="1" ht="22.5" customHeight="1">
      <c r="A23" s="144" t="s">
        <v>252</v>
      </c>
      <c r="B23" s="152" t="s">
        <v>257</v>
      </c>
      <c r="C23" s="152" t="s">
        <v>267</v>
      </c>
      <c r="D23" s="153">
        <v>12600000</v>
      </c>
      <c r="E23" s="154"/>
      <c r="F23" s="157"/>
      <c r="G23" s="153">
        <v>12600000</v>
      </c>
      <c r="H23" s="153">
        <v>12600000</v>
      </c>
      <c r="I23" s="156"/>
    </row>
    <row r="24" spans="1:9" ht="22.5" customHeight="1">
      <c r="A24" s="144" t="s">
        <v>252</v>
      </c>
      <c r="B24" s="152" t="s">
        <v>232</v>
      </c>
      <c r="C24" s="152" t="s">
        <v>233</v>
      </c>
      <c r="D24" s="153">
        <v>1386000</v>
      </c>
      <c r="E24" s="159"/>
      <c r="F24" s="159"/>
      <c r="G24" s="153">
        <v>1386000</v>
      </c>
      <c r="H24" s="153">
        <v>1386000</v>
      </c>
      <c r="I24" s="158"/>
    </row>
    <row r="25" spans="1:9" ht="22.5" customHeight="1">
      <c r="A25" s="144" t="s">
        <v>252</v>
      </c>
      <c r="B25" s="152" t="s">
        <v>258</v>
      </c>
      <c r="C25" s="152" t="s">
        <v>268</v>
      </c>
      <c r="D25" s="153">
        <v>970000</v>
      </c>
      <c r="E25" s="159"/>
      <c r="F25" s="159"/>
      <c r="G25" s="153">
        <v>970000</v>
      </c>
      <c r="H25" s="153">
        <v>970000</v>
      </c>
      <c r="I25" s="158"/>
    </row>
    <row r="26" spans="1:9" ht="22.5" customHeight="1">
      <c r="A26" s="144" t="s">
        <v>252</v>
      </c>
      <c r="B26" s="152" t="s">
        <v>259</v>
      </c>
      <c r="C26" s="152" t="s">
        <v>269</v>
      </c>
      <c r="D26" s="153">
        <v>350000</v>
      </c>
      <c r="E26" s="159"/>
      <c r="F26" s="159"/>
      <c r="G26" s="153">
        <v>350000</v>
      </c>
      <c r="H26" s="153">
        <v>350000</v>
      </c>
      <c r="I26" s="158"/>
    </row>
    <row r="27" spans="1:9" ht="22.5" customHeight="1">
      <c r="A27" s="144" t="s">
        <v>252</v>
      </c>
      <c r="B27" s="152" t="s">
        <v>234</v>
      </c>
      <c r="C27" s="152" t="s">
        <v>270</v>
      </c>
      <c r="D27" s="153">
        <v>220000</v>
      </c>
      <c r="E27" s="159"/>
      <c r="F27" s="159"/>
      <c r="G27" s="153">
        <v>220000</v>
      </c>
      <c r="H27" s="153">
        <v>220000</v>
      </c>
      <c r="I27" s="158"/>
    </row>
    <row r="28" spans="1:9" ht="22.5" customHeight="1">
      <c r="A28" s="144" t="s">
        <v>252</v>
      </c>
      <c r="B28" s="152" t="s">
        <v>235</v>
      </c>
      <c r="C28" s="152" t="s">
        <v>236</v>
      </c>
      <c r="D28" s="153">
        <v>3415500</v>
      </c>
      <c r="E28" s="159"/>
      <c r="F28" s="159"/>
      <c r="G28" s="153">
        <v>3415500</v>
      </c>
      <c r="H28" s="153">
        <v>3415500</v>
      </c>
      <c r="I28" s="158"/>
    </row>
    <row r="29" spans="1:9" ht="22.5" customHeight="1">
      <c r="A29" s="144" t="s">
        <v>252</v>
      </c>
      <c r="B29" s="152" t="s">
        <v>260</v>
      </c>
      <c r="C29" s="152" t="s">
        <v>230</v>
      </c>
      <c r="D29" s="153">
        <v>2252090</v>
      </c>
      <c r="E29" s="159"/>
      <c r="F29" s="159"/>
      <c r="G29" s="153">
        <v>2252090</v>
      </c>
      <c r="H29" s="153">
        <v>2252090</v>
      </c>
      <c r="I29" s="158"/>
    </row>
    <row r="30" spans="1:9" ht="22.5" customHeight="1">
      <c r="A30" s="144" t="s">
        <v>252</v>
      </c>
      <c r="B30" s="152" t="s">
        <v>261</v>
      </c>
      <c r="C30" s="152" t="s">
        <v>271</v>
      </c>
      <c r="D30" s="153">
        <v>6239920</v>
      </c>
      <c r="E30" s="154"/>
      <c r="F30" s="155"/>
      <c r="G30" s="153">
        <v>6239920</v>
      </c>
      <c r="H30" s="153">
        <v>6239920</v>
      </c>
      <c r="I30" s="158"/>
    </row>
    <row r="31" spans="1:9" ht="22.5" customHeight="1">
      <c r="A31" s="144" t="s">
        <v>252</v>
      </c>
      <c r="B31" s="152" t="s">
        <v>262</v>
      </c>
      <c r="C31" s="152" t="s">
        <v>272</v>
      </c>
      <c r="D31" s="153">
        <v>330000</v>
      </c>
      <c r="E31" s="159"/>
      <c r="F31" s="159"/>
      <c r="G31" s="153">
        <v>330000</v>
      </c>
      <c r="H31" s="153">
        <v>330000</v>
      </c>
      <c r="I31" s="158"/>
    </row>
    <row r="32" spans="1:9" ht="22.5" customHeight="1">
      <c r="A32" s="158"/>
      <c r="B32" s="142"/>
      <c r="C32" s="111" t="s">
        <v>49</v>
      </c>
      <c r="D32" s="154" t="s">
        <v>189</v>
      </c>
      <c r="E32" s="154" t="s">
        <v>190</v>
      </c>
      <c r="F32" s="155" t="s">
        <v>49</v>
      </c>
      <c r="G32" s="159"/>
      <c r="H32" s="159"/>
      <c r="I32" s="158"/>
    </row>
    <row r="33" spans="1:9" ht="22.5" customHeight="1">
      <c r="A33" s="158"/>
      <c r="B33" s="142"/>
      <c r="C33" s="143"/>
      <c r="D33" s="160"/>
      <c r="E33" s="159"/>
      <c r="F33" s="159"/>
      <c r="G33" s="159"/>
      <c r="H33" s="159"/>
      <c r="I33" s="158"/>
    </row>
    <row r="34" spans="1:9" ht="22.5" customHeight="1">
      <c r="A34" s="158"/>
      <c r="B34" s="142"/>
      <c r="C34" s="143"/>
      <c r="D34" s="160"/>
      <c r="E34" s="159"/>
      <c r="F34" s="159"/>
      <c r="G34" s="159"/>
      <c r="H34" s="159"/>
      <c r="I34" s="158"/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9" zoomScale="85" zoomScaleNormal="85" workbookViewId="0">
      <selection activeCell="E41" sqref="E41"/>
    </sheetView>
  </sheetViews>
  <sheetFormatPr defaultRowHeight="13.5"/>
  <cols>
    <col min="1" max="1" width="14.5546875" style="6" customWidth="1"/>
    <col min="2" max="2" width="17.21875" style="6" customWidth="1"/>
    <col min="3" max="3" width="19.109375" style="6" customWidth="1"/>
    <col min="4" max="4" width="18" style="6" customWidth="1"/>
    <col min="5" max="5" width="23.77734375" style="6" customWidth="1"/>
  </cols>
  <sheetData>
    <row r="1" spans="1:5" ht="39" customHeight="1">
      <c r="A1" s="251" t="s">
        <v>20</v>
      </c>
      <c r="B1" s="251"/>
      <c r="C1" s="251"/>
      <c r="D1" s="251"/>
      <c r="E1" s="251"/>
    </row>
    <row r="2" spans="1:5" ht="26.25" thickBot="1">
      <c r="A2" s="36" t="s">
        <v>22</v>
      </c>
      <c r="B2" s="36"/>
      <c r="C2" s="1"/>
      <c r="D2" s="1"/>
      <c r="E2" s="37" t="s">
        <v>56</v>
      </c>
    </row>
    <row r="3" spans="1:5" ht="24" customHeight="1" thickTop="1">
      <c r="A3" s="254" t="s">
        <v>57</v>
      </c>
      <c r="B3" s="38" t="s">
        <v>58</v>
      </c>
      <c r="C3" s="257" t="s">
        <v>337</v>
      </c>
      <c r="D3" s="258"/>
      <c r="E3" s="259"/>
    </row>
    <row r="4" spans="1:5" ht="24" customHeight="1">
      <c r="A4" s="255"/>
      <c r="B4" s="39" t="s">
        <v>59</v>
      </c>
      <c r="C4" s="58">
        <v>2400000</v>
      </c>
      <c r="D4" s="51" t="s">
        <v>185</v>
      </c>
      <c r="E4" s="59" t="s">
        <v>231</v>
      </c>
    </row>
    <row r="5" spans="1:5" ht="24" customHeight="1">
      <c r="A5" s="255"/>
      <c r="B5" s="39" t="s">
        <v>60</v>
      </c>
      <c r="C5" s="52">
        <v>0.95</v>
      </c>
      <c r="D5" s="51" t="s">
        <v>34</v>
      </c>
      <c r="E5" s="59">
        <v>2200000</v>
      </c>
    </row>
    <row r="6" spans="1:5" ht="24" customHeight="1">
      <c r="A6" s="255"/>
      <c r="B6" s="39" t="s">
        <v>33</v>
      </c>
      <c r="C6" s="53" t="s">
        <v>273</v>
      </c>
      <c r="D6" s="51" t="s">
        <v>143</v>
      </c>
      <c r="E6" s="60" t="s">
        <v>341</v>
      </c>
    </row>
    <row r="7" spans="1:5" ht="24" customHeight="1">
      <c r="A7" s="255"/>
      <c r="B7" s="39" t="s">
        <v>61</v>
      </c>
      <c r="C7" s="107" t="s">
        <v>340</v>
      </c>
      <c r="D7" s="51" t="s">
        <v>62</v>
      </c>
      <c r="E7" s="60" t="s">
        <v>342</v>
      </c>
    </row>
    <row r="8" spans="1:5" ht="24" customHeight="1">
      <c r="A8" s="255"/>
      <c r="B8" s="39" t="s">
        <v>63</v>
      </c>
      <c r="C8" s="54" t="s">
        <v>216</v>
      </c>
      <c r="D8" s="51" t="s">
        <v>36</v>
      </c>
      <c r="E8" s="55" t="s">
        <v>339</v>
      </c>
    </row>
    <row r="9" spans="1:5" ht="24" customHeight="1" thickBot="1">
      <c r="A9" s="256"/>
      <c r="B9" s="40" t="s">
        <v>64</v>
      </c>
      <c r="C9" s="108" t="s">
        <v>178</v>
      </c>
      <c r="D9" s="56" t="s">
        <v>65</v>
      </c>
      <c r="E9" s="57" t="s">
        <v>338</v>
      </c>
    </row>
    <row r="10" spans="1:5" ht="24" customHeight="1" thickTop="1">
      <c r="A10" s="254" t="s">
        <v>144</v>
      </c>
      <c r="B10" s="38" t="s">
        <v>58</v>
      </c>
      <c r="C10" s="257" t="s">
        <v>343</v>
      </c>
      <c r="D10" s="258"/>
      <c r="E10" s="259"/>
    </row>
    <row r="11" spans="1:5" ht="24" customHeight="1">
      <c r="A11" s="255"/>
      <c r="B11" s="39" t="s">
        <v>59</v>
      </c>
      <c r="C11" s="58">
        <v>320370</v>
      </c>
      <c r="D11" s="51" t="s">
        <v>185</v>
      </c>
      <c r="E11" s="59" t="s">
        <v>231</v>
      </c>
    </row>
    <row r="12" spans="1:5" ht="24" customHeight="1">
      <c r="A12" s="255"/>
      <c r="B12" s="39" t="s">
        <v>60</v>
      </c>
      <c r="C12" s="52">
        <v>0.91</v>
      </c>
      <c r="D12" s="51" t="s">
        <v>34</v>
      </c>
      <c r="E12" s="59">
        <v>247500</v>
      </c>
    </row>
    <row r="13" spans="1:5" ht="24" customHeight="1">
      <c r="A13" s="255"/>
      <c r="B13" s="39" t="s">
        <v>33</v>
      </c>
      <c r="C13" s="53" t="s">
        <v>347</v>
      </c>
      <c r="D13" s="51" t="s">
        <v>143</v>
      </c>
      <c r="E13" s="60" t="s">
        <v>348</v>
      </c>
    </row>
    <row r="14" spans="1:5" ht="24" customHeight="1">
      <c r="A14" s="255"/>
      <c r="B14" s="39" t="s">
        <v>61</v>
      </c>
      <c r="C14" s="107" t="s">
        <v>340</v>
      </c>
      <c r="D14" s="51" t="s">
        <v>62</v>
      </c>
      <c r="E14" s="60" t="s">
        <v>349</v>
      </c>
    </row>
    <row r="15" spans="1:5" ht="24" customHeight="1">
      <c r="A15" s="255"/>
      <c r="B15" s="39" t="s">
        <v>63</v>
      </c>
      <c r="C15" s="54" t="s">
        <v>346</v>
      </c>
      <c r="D15" s="51" t="s">
        <v>36</v>
      </c>
      <c r="E15" s="55" t="s">
        <v>345</v>
      </c>
    </row>
    <row r="16" spans="1:5" ht="24" customHeight="1" thickBot="1">
      <c r="A16" s="256"/>
      <c r="B16" s="40" t="s">
        <v>64</v>
      </c>
      <c r="C16" s="108" t="s">
        <v>178</v>
      </c>
      <c r="D16" s="56" t="s">
        <v>65</v>
      </c>
      <c r="E16" s="57" t="s">
        <v>344</v>
      </c>
    </row>
    <row r="17" spans="1:5" ht="24" customHeight="1" thickTop="1">
      <c r="A17" s="254" t="s">
        <v>57</v>
      </c>
      <c r="B17" s="38" t="s">
        <v>58</v>
      </c>
      <c r="C17" s="257" t="s">
        <v>350</v>
      </c>
      <c r="D17" s="258"/>
      <c r="E17" s="259"/>
    </row>
    <row r="18" spans="1:5" ht="24" customHeight="1">
      <c r="A18" s="255"/>
      <c r="B18" s="39" t="s">
        <v>59</v>
      </c>
      <c r="C18" s="58">
        <v>630000</v>
      </c>
      <c r="D18" s="51" t="s">
        <v>185</v>
      </c>
      <c r="E18" s="59" t="s">
        <v>358</v>
      </c>
    </row>
    <row r="19" spans="1:5" ht="24" customHeight="1">
      <c r="A19" s="255"/>
      <c r="B19" s="39" t="s">
        <v>60</v>
      </c>
      <c r="C19" s="52">
        <v>0.97</v>
      </c>
      <c r="D19" s="51" t="s">
        <v>34</v>
      </c>
      <c r="E19" s="59">
        <v>615000</v>
      </c>
    </row>
    <row r="20" spans="1:5" ht="24" customHeight="1">
      <c r="A20" s="255"/>
      <c r="B20" s="39" t="s">
        <v>33</v>
      </c>
      <c r="C20" s="53" t="s">
        <v>351</v>
      </c>
      <c r="D20" s="51" t="s">
        <v>143</v>
      </c>
      <c r="E20" s="60" t="s">
        <v>356</v>
      </c>
    </row>
    <row r="21" spans="1:5" ht="24" customHeight="1">
      <c r="A21" s="255"/>
      <c r="B21" s="39" t="s">
        <v>61</v>
      </c>
      <c r="C21" s="54" t="s">
        <v>352</v>
      </c>
      <c r="D21" s="51" t="s">
        <v>62</v>
      </c>
      <c r="E21" s="60" t="s">
        <v>357</v>
      </c>
    </row>
    <row r="22" spans="1:5" ht="24" customHeight="1">
      <c r="A22" s="255"/>
      <c r="B22" s="39" t="s">
        <v>63</v>
      </c>
      <c r="C22" s="54" t="s">
        <v>353</v>
      </c>
      <c r="D22" s="51" t="s">
        <v>36</v>
      </c>
      <c r="E22" s="55" t="s">
        <v>355</v>
      </c>
    </row>
    <row r="23" spans="1:5" ht="24" customHeight="1" thickBot="1">
      <c r="A23" s="256"/>
      <c r="B23" s="40" t="s">
        <v>64</v>
      </c>
      <c r="C23" s="108" t="s">
        <v>178</v>
      </c>
      <c r="D23" s="56" t="s">
        <v>65</v>
      </c>
      <c r="E23" s="98" t="s">
        <v>354</v>
      </c>
    </row>
    <row r="24" spans="1:5" ht="24" customHeight="1" thickTop="1">
      <c r="A24" s="254" t="s">
        <v>146</v>
      </c>
      <c r="B24" s="38" t="s">
        <v>58</v>
      </c>
      <c r="C24" s="257" t="s">
        <v>367</v>
      </c>
      <c r="D24" s="258"/>
      <c r="E24" s="259"/>
    </row>
    <row r="25" spans="1:5" ht="24" customHeight="1">
      <c r="A25" s="255"/>
      <c r="B25" s="39" t="s">
        <v>59</v>
      </c>
      <c r="C25" s="58">
        <v>7400000</v>
      </c>
      <c r="D25" s="51" t="s">
        <v>185</v>
      </c>
      <c r="E25" s="59" t="s">
        <v>359</v>
      </c>
    </row>
    <row r="26" spans="1:5" ht="24" customHeight="1">
      <c r="A26" s="255"/>
      <c r="B26" s="39" t="s">
        <v>60</v>
      </c>
      <c r="C26" s="52">
        <v>0.93</v>
      </c>
      <c r="D26" s="51" t="s">
        <v>34</v>
      </c>
      <c r="E26" s="59">
        <v>6880000</v>
      </c>
    </row>
    <row r="27" spans="1:5" ht="24" customHeight="1">
      <c r="A27" s="255"/>
      <c r="B27" s="39" t="s">
        <v>33</v>
      </c>
      <c r="C27" s="53" t="s">
        <v>360</v>
      </c>
      <c r="D27" s="51" t="s">
        <v>143</v>
      </c>
      <c r="E27" s="60" t="s">
        <v>361</v>
      </c>
    </row>
    <row r="28" spans="1:5" ht="24" customHeight="1">
      <c r="A28" s="255"/>
      <c r="B28" s="39" t="s">
        <v>61</v>
      </c>
      <c r="C28" s="107" t="s">
        <v>145</v>
      </c>
      <c r="D28" s="51" t="s">
        <v>62</v>
      </c>
      <c r="E28" s="60" t="s">
        <v>362</v>
      </c>
    </row>
    <row r="29" spans="1:5" ht="24" customHeight="1">
      <c r="A29" s="255"/>
      <c r="B29" s="39" t="s">
        <v>63</v>
      </c>
      <c r="C29" s="54" t="s">
        <v>363</v>
      </c>
      <c r="D29" s="51" t="s">
        <v>36</v>
      </c>
      <c r="E29" s="55" t="s">
        <v>365</v>
      </c>
    </row>
    <row r="30" spans="1:5" ht="24" customHeight="1" thickBot="1">
      <c r="A30" s="256"/>
      <c r="B30" s="40" t="s">
        <v>64</v>
      </c>
      <c r="C30" s="108" t="s">
        <v>364</v>
      </c>
      <c r="D30" s="56" t="s">
        <v>65</v>
      </c>
      <c r="E30" s="98" t="s">
        <v>366</v>
      </c>
    </row>
    <row r="31" spans="1:5" ht="24" customHeight="1" thickTop="1">
      <c r="A31" s="254" t="s">
        <v>57</v>
      </c>
      <c r="B31" s="38" t="s">
        <v>58</v>
      </c>
      <c r="C31" s="257" t="s">
        <v>368</v>
      </c>
      <c r="D31" s="258"/>
      <c r="E31" s="259"/>
    </row>
    <row r="32" spans="1:5" ht="24" customHeight="1">
      <c r="A32" s="255"/>
      <c r="B32" s="39" t="s">
        <v>59</v>
      </c>
      <c r="C32" s="58">
        <v>3560000</v>
      </c>
      <c r="D32" s="51" t="s">
        <v>185</v>
      </c>
      <c r="E32" s="59" t="s">
        <v>371</v>
      </c>
    </row>
    <row r="33" spans="1:5" ht="24" customHeight="1">
      <c r="A33" s="255"/>
      <c r="B33" s="39" t="s">
        <v>60</v>
      </c>
      <c r="C33" s="52">
        <v>0.95</v>
      </c>
      <c r="D33" s="51" t="s">
        <v>34</v>
      </c>
      <c r="E33" s="59">
        <v>3380000</v>
      </c>
    </row>
    <row r="34" spans="1:5" ht="24" customHeight="1">
      <c r="A34" s="255"/>
      <c r="B34" s="39" t="s">
        <v>33</v>
      </c>
      <c r="C34" s="53" t="s">
        <v>369</v>
      </c>
      <c r="D34" s="51" t="s">
        <v>143</v>
      </c>
      <c r="E34" s="60" t="s">
        <v>370</v>
      </c>
    </row>
    <row r="35" spans="1:5" ht="24" customHeight="1">
      <c r="A35" s="255"/>
      <c r="B35" s="39" t="s">
        <v>61</v>
      </c>
      <c r="C35" s="107" t="s">
        <v>145</v>
      </c>
      <c r="D35" s="51" t="s">
        <v>62</v>
      </c>
      <c r="E35" s="60"/>
    </row>
    <row r="36" spans="1:5" ht="24" customHeight="1">
      <c r="A36" s="255"/>
      <c r="B36" s="39" t="s">
        <v>63</v>
      </c>
      <c r="C36" s="107" t="s">
        <v>216</v>
      </c>
      <c r="D36" s="51" t="s">
        <v>36</v>
      </c>
      <c r="E36" s="55" t="s">
        <v>372</v>
      </c>
    </row>
    <row r="37" spans="1:5" ht="24" customHeight="1" thickBot="1">
      <c r="A37" s="256"/>
      <c r="B37" s="40" t="s">
        <v>64</v>
      </c>
      <c r="C37" s="108" t="s">
        <v>178</v>
      </c>
      <c r="D37" s="56" t="s">
        <v>65</v>
      </c>
      <c r="E37" s="98" t="s">
        <v>373</v>
      </c>
    </row>
    <row r="38" spans="1:5" ht="14.25" thickTop="1"/>
  </sheetData>
  <mergeCells count="11">
    <mergeCell ref="A1:E1"/>
    <mergeCell ref="A3:A9"/>
    <mergeCell ref="C3:E3"/>
    <mergeCell ref="A10:A16"/>
    <mergeCell ref="C10:E10"/>
    <mergeCell ref="A31:A37"/>
    <mergeCell ref="C31:E31"/>
    <mergeCell ref="A17:A23"/>
    <mergeCell ref="C17:E17"/>
    <mergeCell ref="A24:A30"/>
    <mergeCell ref="C24:E24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19" zoomScale="85" zoomScaleNormal="85" workbookViewId="0">
      <selection activeCell="I36" sqref="I36"/>
    </sheetView>
  </sheetViews>
  <sheetFormatPr defaultRowHeight="13.5"/>
  <cols>
    <col min="1" max="1" width="17.109375" style="6" customWidth="1"/>
    <col min="2" max="2" width="20.44140625" style="20" customWidth="1"/>
    <col min="3" max="3" width="18.33203125" style="20" customWidth="1"/>
    <col min="4" max="4" width="15.5546875" style="20" customWidth="1"/>
    <col min="5" max="6" width="15.5546875" style="6" customWidth="1"/>
  </cols>
  <sheetData>
    <row r="1" spans="1:6" ht="49.5" customHeight="1">
      <c r="A1" s="251" t="s">
        <v>21</v>
      </c>
      <c r="B1" s="251"/>
      <c r="C1" s="251"/>
      <c r="D1" s="251"/>
      <c r="E1" s="251"/>
      <c r="F1" s="251"/>
    </row>
    <row r="2" spans="1:6" ht="26.25" thickBot="1">
      <c r="A2" s="7" t="s">
        <v>31</v>
      </c>
      <c r="B2" s="18"/>
      <c r="C2" s="19"/>
      <c r="D2" s="19"/>
      <c r="E2" s="1"/>
      <c r="F2" s="32" t="s">
        <v>55</v>
      </c>
    </row>
    <row r="3" spans="1:6" ht="28.5" customHeight="1" thickTop="1">
      <c r="A3" s="25" t="s">
        <v>32</v>
      </c>
      <c r="B3" s="262" t="s">
        <v>274</v>
      </c>
      <c r="C3" s="262"/>
      <c r="D3" s="262"/>
      <c r="E3" s="262"/>
      <c r="F3" s="263"/>
    </row>
    <row r="4" spans="1:6" ht="28.5" customHeight="1">
      <c r="A4" s="264" t="s">
        <v>40</v>
      </c>
      <c r="B4" s="265" t="s">
        <v>33</v>
      </c>
      <c r="C4" s="266" t="s">
        <v>126</v>
      </c>
      <c r="D4" s="28" t="s">
        <v>41</v>
      </c>
      <c r="E4" s="28" t="s">
        <v>34</v>
      </c>
      <c r="F4" s="31" t="s">
        <v>45</v>
      </c>
    </row>
    <row r="5" spans="1:6" ht="28.5" customHeight="1">
      <c r="A5" s="264"/>
      <c r="B5" s="265"/>
      <c r="C5" s="267"/>
      <c r="D5" s="29" t="s">
        <v>42</v>
      </c>
      <c r="E5" s="29" t="s">
        <v>35</v>
      </c>
      <c r="F5" s="30" t="s">
        <v>43</v>
      </c>
    </row>
    <row r="6" spans="1:6" ht="28.5" customHeight="1">
      <c r="A6" s="264"/>
      <c r="B6" s="268" t="s">
        <v>374</v>
      </c>
      <c r="C6" s="269" t="s">
        <v>375</v>
      </c>
      <c r="D6" s="285">
        <v>2400000</v>
      </c>
      <c r="E6" s="285">
        <v>2200000</v>
      </c>
      <c r="F6" s="272">
        <f>E6/D6</f>
        <v>0.91666666666666663</v>
      </c>
    </row>
    <row r="7" spans="1:6" ht="28.5" customHeight="1">
      <c r="A7" s="264"/>
      <c r="B7" s="268"/>
      <c r="C7" s="270"/>
      <c r="D7" s="286"/>
      <c r="E7" s="286"/>
      <c r="F7" s="272"/>
    </row>
    <row r="8" spans="1:6" ht="28.5" customHeight="1">
      <c r="A8" s="264" t="s">
        <v>36</v>
      </c>
      <c r="B8" s="72" t="s">
        <v>37</v>
      </c>
      <c r="C8" s="72" t="s">
        <v>48</v>
      </c>
      <c r="D8" s="265" t="s">
        <v>38</v>
      </c>
      <c r="E8" s="265"/>
      <c r="F8" s="273"/>
    </row>
    <row r="9" spans="1:6" ht="28.5" customHeight="1">
      <c r="A9" s="281"/>
      <c r="B9" s="73" t="s">
        <v>376</v>
      </c>
      <c r="C9" s="73" t="s">
        <v>377</v>
      </c>
      <c r="D9" s="282" t="s">
        <v>338</v>
      </c>
      <c r="E9" s="283"/>
      <c r="F9" s="284"/>
    </row>
    <row r="10" spans="1:6" ht="28.5" customHeight="1">
      <c r="A10" s="26" t="s">
        <v>46</v>
      </c>
      <c r="B10" s="276" t="s">
        <v>176</v>
      </c>
      <c r="C10" s="276"/>
      <c r="D10" s="277"/>
      <c r="E10" s="277"/>
      <c r="F10" s="278"/>
    </row>
    <row r="11" spans="1:6" ht="28.5" customHeight="1">
      <c r="A11" s="26" t="s">
        <v>44</v>
      </c>
      <c r="B11" s="277" t="s">
        <v>191</v>
      </c>
      <c r="C11" s="277"/>
      <c r="D11" s="277"/>
      <c r="E11" s="277"/>
      <c r="F11" s="278"/>
    </row>
    <row r="12" spans="1:6" ht="28.5" customHeight="1" thickBot="1">
      <c r="A12" s="27" t="s">
        <v>39</v>
      </c>
      <c r="B12" s="260"/>
      <c r="C12" s="260"/>
      <c r="D12" s="260"/>
      <c r="E12" s="260"/>
      <c r="F12" s="261"/>
    </row>
    <row r="13" spans="1:6" ht="28.5" customHeight="1" thickTop="1">
      <c r="A13" s="25" t="s">
        <v>32</v>
      </c>
      <c r="B13" s="262" t="s">
        <v>275</v>
      </c>
      <c r="C13" s="262"/>
      <c r="D13" s="262"/>
      <c r="E13" s="262"/>
      <c r="F13" s="263"/>
    </row>
    <row r="14" spans="1:6" ht="28.5" customHeight="1">
      <c r="A14" s="264" t="s">
        <v>40</v>
      </c>
      <c r="B14" s="265" t="s">
        <v>33</v>
      </c>
      <c r="C14" s="266" t="s">
        <v>126</v>
      </c>
      <c r="D14" s="28" t="s">
        <v>41</v>
      </c>
      <c r="E14" s="28" t="s">
        <v>34</v>
      </c>
      <c r="F14" s="31" t="s">
        <v>45</v>
      </c>
    </row>
    <row r="15" spans="1:6" ht="28.5" customHeight="1">
      <c r="A15" s="264"/>
      <c r="B15" s="265"/>
      <c r="C15" s="267"/>
      <c r="D15" s="29" t="s">
        <v>42</v>
      </c>
      <c r="E15" s="29" t="s">
        <v>35</v>
      </c>
      <c r="F15" s="30" t="s">
        <v>43</v>
      </c>
    </row>
    <row r="16" spans="1:6" ht="28.5" customHeight="1">
      <c r="A16" s="264"/>
      <c r="B16" s="268" t="s">
        <v>378</v>
      </c>
      <c r="C16" s="269" t="s">
        <v>379</v>
      </c>
      <c r="D16" s="271">
        <v>320370</v>
      </c>
      <c r="E16" s="271">
        <v>247500</v>
      </c>
      <c r="F16" s="272">
        <f>E16/D16</f>
        <v>0.77254424571589098</v>
      </c>
    </row>
    <row r="17" spans="1:6" ht="28.5" customHeight="1">
      <c r="A17" s="264"/>
      <c r="B17" s="268"/>
      <c r="C17" s="270"/>
      <c r="D17" s="271"/>
      <c r="E17" s="271"/>
      <c r="F17" s="272"/>
    </row>
    <row r="18" spans="1:6" ht="28.5" customHeight="1">
      <c r="A18" s="264" t="s">
        <v>36</v>
      </c>
      <c r="B18" s="28" t="s">
        <v>37</v>
      </c>
      <c r="C18" s="28" t="s">
        <v>48</v>
      </c>
      <c r="D18" s="265" t="s">
        <v>38</v>
      </c>
      <c r="E18" s="265"/>
      <c r="F18" s="273"/>
    </row>
    <row r="19" spans="1:6" ht="28.5" customHeight="1">
      <c r="A19" s="264"/>
      <c r="B19" s="22" t="s">
        <v>380</v>
      </c>
      <c r="C19" s="22" t="s">
        <v>381</v>
      </c>
      <c r="D19" s="279" t="s">
        <v>344</v>
      </c>
      <c r="E19" s="279"/>
      <c r="F19" s="280"/>
    </row>
    <row r="20" spans="1:6" ht="28.5" customHeight="1">
      <c r="A20" s="26" t="s">
        <v>46</v>
      </c>
      <c r="B20" s="276" t="s">
        <v>176</v>
      </c>
      <c r="C20" s="276"/>
      <c r="D20" s="277"/>
      <c r="E20" s="277"/>
      <c r="F20" s="278"/>
    </row>
    <row r="21" spans="1:6" ht="28.5" customHeight="1">
      <c r="A21" s="26" t="s">
        <v>44</v>
      </c>
      <c r="B21" s="277" t="s">
        <v>47</v>
      </c>
      <c r="C21" s="277"/>
      <c r="D21" s="277"/>
      <c r="E21" s="277"/>
      <c r="F21" s="278"/>
    </row>
    <row r="22" spans="1:6" ht="28.5" customHeight="1" thickBot="1">
      <c r="A22" s="27" t="s">
        <v>39</v>
      </c>
      <c r="B22" s="260"/>
      <c r="C22" s="260"/>
      <c r="D22" s="260"/>
      <c r="E22" s="260"/>
      <c r="F22" s="261"/>
    </row>
    <row r="23" spans="1:6" s="123" customFormat="1" ht="28.5" customHeight="1" thickTop="1">
      <c r="A23" s="25" t="s">
        <v>32</v>
      </c>
      <c r="B23" s="262" t="s">
        <v>382</v>
      </c>
      <c r="C23" s="262"/>
      <c r="D23" s="262"/>
      <c r="E23" s="262"/>
      <c r="F23" s="263"/>
    </row>
    <row r="24" spans="1:6" s="123" customFormat="1" ht="28.5" customHeight="1">
      <c r="A24" s="264" t="s">
        <v>40</v>
      </c>
      <c r="B24" s="265" t="s">
        <v>33</v>
      </c>
      <c r="C24" s="266" t="s">
        <v>126</v>
      </c>
      <c r="D24" s="125" t="s">
        <v>41</v>
      </c>
      <c r="E24" s="125" t="s">
        <v>34</v>
      </c>
      <c r="F24" s="126" t="s">
        <v>45</v>
      </c>
    </row>
    <row r="25" spans="1:6" s="123" customFormat="1" ht="28.5" customHeight="1">
      <c r="A25" s="264"/>
      <c r="B25" s="265"/>
      <c r="C25" s="267"/>
      <c r="D25" s="29" t="s">
        <v>42</v>
      </c>
      <c r="E25" s="29" t="s">
        <v>35</v>
      </c>
      <c r="F25" s="30" t="s">
        <v>43</v>
      </c>
    </row>
    <row r="26" spans="1:6" s="123" customFormat="1" ht="28.5" customHeight="1">
      <c r="A26" s="264"/>
      <c r="B26" s="268" t="s">
        <v>383</v>
      </c>
      <c r="C26" s="269" t="s">
        <v>384</v>
      </c>
      <c r="D26" s="271">
        <v>630000</v>
      </c>
      <c r="E26" s="271">
        <v>615000</v>
      </c>
      <c r="F26" s="272">
        <f>E26/D26</f>
        <v>0.97619047619047616</v>
      </c>
    </row>
    <row r="27" spans="1:6" s="123" customFormat="1" ht="28.5" customHeight="1">
      <c r="A27" s="264"/>
      <c r="B27" s="268"/>
      <c r="C27" s="270"/>
      <c r="D27" s="271"/>
      <c r="E27" s="271"/>
      <c r="F27" s="272"/>
    </row>
    <row r="28" spans="1:6" s="123" customFormat="1" ht="28.5" customHeight="1">
      <c r="A28" s="264" t="s">
        <v>36</v>
      </c>
      <c r="B28" s="125" t="s">
        <v>37</v>
      </c>
      <c r="C28" s="125" t="s">
        <v>48</v>
      </c>
      <c r="D28" s="265" t="s">
        <v>38</v>
      </c>
      <c r="E28" s="265"/>
      <c r="F28" s="273"/>
    </row>
    <row r="29" spans="1:6" s="123" customFormat="1" ht="28.5" customHeight="1">
      <c r="A29" s="264"/>
      <c r="B29" s="22" t="s">
        <v>385</v>
      </c>
      <c r="C29" s="22" t="s">
        <v>386</v>
      </c>
      <c r="D29" s="274" t="s">
        <v>387</v>
      </c>
      <c r="E29" s="274"/>
      <c r="F29" s="275"/>
    </row>
    <row r="30" spans="1:6" s="123" customFormat="1" ht="28.5" customHeight="1">
      <c r="A30" s="124" t="s">
        <v>46</v>
      </c>
      <c r="B30" s="276" t="s">
        <v>176</v>
      </c>
      <c r="C30" s="276"/>
      <c r="D30" s="277"/>
      <c r="E30" s="277"/>
      <c r="F30" s="278"/>
    </row>
    <row r="31" spans="1:6" s="123" customFormat="1" ht="28.5" customHeight="1">
      <c r="A31" s="124" t="s">
        <v>44</v>
      </c>
      <c r="B31" s="277" t="s">
        <v>47</v>
      </c>
      <c r="C31" s="277"/>
      <c r="D31" s="277"/>
      <c r="E31" s="277"/>
      <c r="F31" s="278"/>
    </row>
    <row r="32" spans="1:6" s="123" customFormat="1" ht="28.5" customHeight="1" thickBot="1">
      <c r="A32" s="27" t="s">
        <v>39</v>
      </c>
      <c r="B32" s="260"/>
      <c r="C32" s="260"/>
      <c r="D32" s="260"/>
      <c r="E32" s="260"/>
      <c r="F32" s="261"/>
    </row>
    <row r="33" spans="1:6" s="123" customFormat="1" ht="28.5" customHeight="1" thickTop="1">
      <c r="A33" s="25" t="s">
        <v>32</v>
      </c>
      <c r="B33" s="262" t="s">
        <v>388</v>
      </c>
      <c r="C33" s="262"/>
      <c r="D33" s="262"/>
      <c r="E33" s="262"/>
      <c r="F33" s="263"/>
    </row>
    <row r="34" spans="1:6" s="123" customFormat="1" ht="28.5" customHeight="1">
      <c r="A34" s="264" t="s">
        <v>40</v>
      </c>
      <c r="B34" s="265" t="s">
        <v>33</v>
      </c>
      <c r="C34" s="266" t="s">
        <v>126</v>
      </c>
      <c r="D34" s="125" t="s">
        <v>41</v>
      </c>
      <c r="E34" s="125" t="s">
        <v>34</v>
      </c>
      <c r="F34" s="126" t="s">
        <v>45</v>
      </c>
    </row>
    <row r="35" spans="1:6" s="123" customFormat="1" ht="28.5" customHeight="1">
      <c r="A35" s="264"/>
      <c r="B35" s="265"/>
      <c r="C35" s="267"/>
      <c r="D35" s="29" t="s">
        <v>42</v>
      </c>
      <c r="E35" s="29" t="s">
        <v>35</v>
      </c>
      <c r="F35" s="30" t="s">
        <v>43</v>
      </c>
    </row>
    <row r="36" spans="1:6" s="123" customFormat="1" ht="28.5" customHeight="1">
      <c r="A36" s="264"/>
      <c r="B36" s="268" t="s">
        <v>389</v>
      </c>
      <c r="C36" s="269" t="s">
        <v>390</v>
      </c>
      <c r="D36" s="271">
        <v>7400000</v>
      </c>
      <c r="E36" s="271">
        <v>6880000</v>
      </c>
      <c r="F36" s="272">
        <f>E36/D36</f>
        <v>0.92972972972972978</v>
      </c>
    </row>
    <row r="37" spans="1:6" s="123" customFormat="1" ht="28.5" customHeight="1">
      <c r="A37" s="264"/>
      <c r="B37" s="268"/>
      <c r="C37" s="270"/>
      <c r="D37" s="271"/>
      <c r="E37" s="271"/>
      <c r="F37" s="272"/>
    </row>
    <row r="38" spans="1:6" s="123" customFormat="1" ht="28.5" customHeight="1">
      <c r="A38" s="264" t="s">
        <v>36</v>
      </c>
      <c r="B38" s="125" t="s">
        <v>37</v>
      </c>
      <c r="C38" s="125" t="s">
        <v>48</v>
      </c>
      <c r="D38" s="265" t="s">
        <v>38</v>
      </c>
      <c r="E38" s="265"/>
      <c r="F38" s="273"/>
    </row>
    <row r="39" spans="1:6" s="123" customFormat="1" ht="28.5" customHeight="1">
      <c r="A39" s="264"/>
      <c r="B39" s="22" t="s">
        <v>365</v>
      </c>
      <c r="C39" s="22" t="s">
        <v>391</v>
      </c>
      <c r="D39" s="274" t="s">
        <v>392</v>
      </c>
      <c r="E39" s="274"/>
      <c r="F39" s="275"/>
    </row>
    <row r="40" spans="1:6" s="123" customFormat="1" ht="28.5" customHeight="1">
      <c r="A40" s="124" t="s">
        <v>46</v>
      </c>
      <c r="B40" s="276" t="s">
        <v>393</v>
      </c>
      <c r="C40" s="276"/>
      <c r="D40" s="277"/>
      <c r="E40" s="277"/>
      <c r="F40" s="278"/>
    </row>
    <row r="41" spans="1:6" s="123" customFormat="1" ht="28.5" customHeight="1">
      <c r="A41" s="124" t="s">
        <v>44</v>
      </c>
      <c r="B41" s="277" t="s">
        <v>47</v>
      </c>
      <c r="C41" s="277"/>
      <c r="D41" s="277"/>
      <c r="E41" s="277"/>
      <c r="F41" s="278"/>
    </row>
    <row r="42" spans="1:6" s="123" customFormat="1" ht="28.5" customHeight="1" thickBot="1">
      <c r="A42" s="27" t="s">
        <v>39</v>
      </c>
      <c r="B42" s="260"/>
      <c r="C42" s="260"/>
      <c r="D42" s="260"/>
      <c r="E42" s="260"/>
      <c r="F42" s="261"/>
    </row>
    <row r="43" spans="1:6" s="123" customFormat="1" ht="28.5" customHeight="1" thickTop="1">
      <c r="A43" s="25" t="s">
        <v>32</v>
      </c>
      <c r="B43" s="262" t="s">
        <v>394</v>
      </c>
      <c r="C43" s="262"/>
      <c r="D43" s="262"/>
      <c r="E43" s="262"/>
      <c r="F43" s="263"/>
    </row>
    <row r="44" spans="1:6" s="123" customFormat="1" ht="28.5" customHeight="1">
      <c r="A44" s="264" t="s">
        <v>40</v>
      </c>
      <c r="B44" s="265" t="s">
        <v>33</v>
      </c>
      <c r="C44" s="266" t="s">
        <v>126</v>
      </c>
      <c r="D44" s="125" t="s">
        <v>41</v>
      </c>
      <c r="E44" s="125" t="s">
        <v>34</v>
      </c>
      <c r="F44" s="126" t="s">
        <v>45</v>
      </c>
    </row>
    <row r="45" spans="1:6" s="123" customFormat="1" ht="28.5" customHeight="1">
      <c r="A45" s="264"/>
      <c r="B45" s="265"/>
      <c r="C45" s="267"/>
      <c r="D45" s="29" t="s">
        <v>42</v>
      </c>
      <c r="E45" s="29" t="s">
        <v>35</v>
      </c>
      <c r="F45" s="30" t="s">
        <v>43</v>
      </c>
    </row>
    <row r="46" spans="1:6" s="123" customFormat="1" ht="28.5" customHeight="1">
      <c r="A46" s="264"/>
      <c r="B46" s="268" t="s">
        <v>362</v>
      </c>
      <c r="C46" s="269" t="s">
        <v>395</v>
      </c>
      <c r="D46" s="271">
        <v>3560000</v>
      </c>
      <c r="E46" s="271">
        <v>3380000</v>
      </c>
      <c r="F46" s="272">
        <f>E46/D46</f>
        <v>0.949438202247191</v>
      </c>
    </row>
    <row r="47" spans="1:6" s="123" customFormat="1" ht="28.5" customHeight="1">
      <c r="A47" s="264"/>
      <c r="B47" s="268"/>
      <c r="C47" s="270"/>
      <c r="D47" s="271"/>
      <c r="E47" s="271"/>
      <c r="F47" s="272"/>
    </row>
    <row r="48" spans="1:6" s="123" customFormat="1" ht="28.5" customHeight="1">
      <c r="A48" s="264" t="s">
        <v>36</v>
      </c>
      <c r="B48" s="125" t="s">
        <v>37</v>
      </c>
      <c r="C48" s="125" t="s">
        <v>48</v>
      </c>
      <c r="D48" s="265" t="s">
        <v>38</v>
      </c>
      <c r="E48" s="265"/>
      <c r="F48" s="273"/>
    </row>
    <row r="49" spans="1:6" s="123" customFormat="1" ht="28.5" customHeight="1">
      <c r="A49" s="264"/>
      <c r="B49" s="22" t="s">
        <v>396</v>
      </c>
      <c r="C49" s="22" t="s">
        <v>397</v>
      </c>
      <c r="D49" s="274" t="s">
        <v>398</v>
      </c>
      <c r="E49" s="274"/>
      <c r="F49" s="275"/>
    </row>
    <row r="50" spans="1:6" s="123" customFormat="1" ht="28.5" customHeight="1">
      <c r="A50" s="124" t="s">
        <v>46</v>
      </c>
      <c r="B50" s="276" t="s">
        <v>176</v>
      </c>
      <c r="C50" s="276"/>
      <c r="D50" s="277"/>
      <c r="E50" s="277"/>
      <c r="F50" s="278"/>
    </row>
    <row r="51" spans="1:6" s="123" customFormat="1" ht="28.5" customHeight="1">
      <c r="A51" s="124" t="s">
        <v>44</v>
      </c>
      <c r="B51" s="277" t="s">
        <v>47</v>
      </c>
      <c r="C51" s="277"/>
      <c r="D51" s="277"/>
      <c r="E51" s="277"/>
      <c r="F51" s="278"/>
    </row>
    <row r="52" spans="1:6" s="123" customFormat="1" ht="28.5" customHeight="1" thickBot="1">
      <c r="A52" s="27" t="s">
        <v>39</v>
      </c>
      <c r="B52" s="260"/>
      <c r="C52" s="260"/>
      <c r="D52" s="260"/>
      <c r="E52" s="260"/>
      <c r="F52" s="261"/>
    </row>
    <row r="53" spans="1:6" ht="14.25" thickTop="1"/>
  </sheetData>
  <mergeCells count="76"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22:F22"/>
    <mergeCell ref="A18:A19"/>
    <mergeCell ref="D18:F18"/>
    <mergeCell ref="D19:F19"/>
    <mergeCell ref="B20:F20"/>
    <mergeCell ref="B21:F21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52:F52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2018-12-14T05:08:09Z</dcterms:modified>
</cp:coreProperties>
</file>