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4월 계약정보공개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계약현황공개!$A$2:$S$2</definedName>
    <definedName name="_xlnm._FilterDatabase" localSheetId="6" hidden="1">대금지급현황!$A$3:$K$3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62913"/>
  <fileRecoveryPr repairLoad="1"/>
</workbook>
</file>

<file path=xl/calcChain.xml><?xml version="1.0" encoding="utf-8"?>
<calcChain xmlns="http://schemas.openxmlformats.org/spreadsheetml/2006/main">
  <c r="H28" i="6" l="1"/>
  <c r="K28" i="6" s="1"/>
  <c r="H29" i="6"/>
  <c r="K29" i="6" s="1"/>
  <c r="H30" i="6"/>
  <c r="K30" i="6" s="1"/>
  <c r="H31" i="6"/>
  <c r="K31" i="6" s="1"/>
  <c r="H32" i="6"/>
  <c r="K32" i="6" s="1"/>
  <c r="H33" i="6"/>
  <c r="K33" i="6" s="1"/>
  <c r="H34" i="6"/>
  <c r="H35" i="6"/>
  <c r="H36" i="6"/>
  <c r="H37" i="6"/>
  <c r="H38" i="6"/>
  <c r="H39" i="6"/>
  <c r="H40" i="6"/>
  <c r="H41" i="6"/>
  <c r="F22" i="6"/>
  <c r="F17" i="6"/>
  <c r="F16" i="6"/>
  <c r="F15" i="6"/>
  <c r="F13" i="6"/>
  <c r="F12" i="6"/>
  <c r="F11" i="6"/>
  <c r="F10" i="6"/>
  <c r="F9" i="6"/>
  <c r="F8" i="6"/>
  <c r="F7" i="6"/>
  <c r="F6" i="6"/>
  <c r="F18" i="6"/>
  <c r="F5" i="6"/>
  <c r="F4" i="6"/>
  <c r="H26" i="6" l="1"/>
  <c r="K26" i="6" s="1"/>
  <c r="H25" i="6"/>
  <c r="K25" i="6" s="1"/>
  <c r="H24" i="6"/>
  <c r="K24" i="6" s="1"/>
  <c r="H23" i="6"/>
  <c r="K23" i="6" s="1"/>
  <c r="H22" i="6"/>
  <c r="H21" i="6"/>
  <c r="H20" i="6"/>
  <c r="H19" i="6"/>
  <c r="K21" i="6" l="1"/>
  <c r="K22" i="6"/>
  <c r="H18" i="6"/>
  <c r="H17" i="6"/>
  <c r="K19" i="6" l="1"/>
  <c r="K20" i="6"/>
  <c r="H27" i="6"/>
  <c r="K27" i="6" s="1"/>
  <c r="H53" i="6"/>
  <c r="H54" i="6"/>
  <c r="K18" i="6"/>
  <c r="K17" i="6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9" i="4"/>
  <c r="M8" i="4"/>
  <c r="P7" i="4"/>
  <c r="M7" i="4"/>
  <c r="P6" i="4"/>
  <c r="M6" i="4"/>
  <c r="P5" i="4"/>
  <c r="M5" i="4"/>
  <c r="P4" i="4"/>
  <c r="M4" i="4"/>
  <c r="M18" i="4" l="1"/>
  <c r="P18" i="4"/>
  <c r="M19" i="4"/>
  <c r="P19" i="4"/>
  <c r="M20" i="4"/>
  <c r="P20" i="4"/>
  <c r="M10" i="4" l="1"/>
  <c r="M11" i="4"/>
  <c r="M14" i="4"/>
  <c r="M15" i="4"/>
  <c r="M16" i="4"/>
  <c r="M17" i="4"/>
  <c r="P10" i="4"/>
  <c r="P11" i="4"/>
  <c r="P14" i="4"/>
  <c r="P15" i="4"/>
  <c r="P16" i="4"/>
  <c r="P17" i="4"/>
  <c r="M13" i="4"/>
  <c r="M1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<sst xmlns="http://schemas.openxmlformats.org/spreadsheetml/2006/main" count="1508" uniqueCount="492">
  <si>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</si>
  <si>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</si>
  <si>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</si>
  <si>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</si>
  <si>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</si>
  <si>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</si>
  <si>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</si>
  <si>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</si>
  <si>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</si>
  <si>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</si>
  <si>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</si>
  <si>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</si>
  <si>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</si>
  <si>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</si>
  <si>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</si>
  <si>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</si>
  <si>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</si>
  <si>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</si>
  <si>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</si>
  <si>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</si>
  <si>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</si>
  <si>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</si>
  <si>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</si>
  <si>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</si>
  <si>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</si>
  <si>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</si>
  <si>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</si>
  <si>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</si>
  <si>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</si>
  <si>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</si>
  <si>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</si>
  <si>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</si>
  <si>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</si>
  <si>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</si>
  <si>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</si>
  <si>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</si>
  <si>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</si>
  <si>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</si>
  <si>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</si>
  <si>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</si>
  <si>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</si>
  <si>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</si>
  <si>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</si>
  <si>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</si>
  <si>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</si>
  <si>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</si>
  <si>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</si>
  <si>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</si>
  <si>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</si>
  <si>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</si>
  <si>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</si>
  <si>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</si>
  <si>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</si>
  <si>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</si>
  <si>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</si>
  <si>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</si>
  <si>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</si>
  <si>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</si>
  <si>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</si>
  <si>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</si>
  <si>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</si>
  <si>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</si>
  <si>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</si>
  <si>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</si>
  <si>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</si>
  <si>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</si>
  <si>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</si>
  <si>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</si>
  <si>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</si>
  <si>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</si>
  <si>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</si>
  <si>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</si>
  <si>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</si>
  <si>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</si>
  <si>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</si>
  <si>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</si>
  <si>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</si>
  <si>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</si>
  <si>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</si>
  <si>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</si>
  <si>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</si>
  <si>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</si>
  <si>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</si>
  <si>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</si>
  <si>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</si>
  <si>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</si>
  <si>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</si>
  <si>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</si>
  <si>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</si>
  <si>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</si>
  <si>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</si>
  <si>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</si>
  <si>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</si>
  <si>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</si>
  <si>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</si>
  <si>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</si>
  <si>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</si>
  <si>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</si>
  <si>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</si>
  <si>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</si>
  <si>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</si>
  <si>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</si>
  <si>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</si>
  <si>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</si>
  <si>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</si>
  <si>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수의총액</t>
  </si>
  <si>
    <t>장은지</t>
  </si>
  <si>
    <t>언론 보도자료 분석 위탁용역</t>
  </si>
  <si>
    <t>계약방법</t>
    <phoneticPr fontId="2" type="noConversion"/>
  </si>
  <si>
    <t>-</t>
  </si>
  <si>
    <t>지방계약법 시행령 제25조제3항</t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</si>
  <si>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</si>
  <si>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</si>
  <si>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</si>
  <si>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</si>
  <si>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</si>
  <si>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</si>
  <si>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</si>
  <si>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</si>
  <si>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</si>
  <si>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</si>
  <si>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</si>
  <si>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</si>
  <si>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</si>
  <si>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</si>
  <si>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</si>
  <si>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</si>
  <si>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</si>
  <si>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</si>
  <si>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</si>
  <si>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</si>
  <si>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</si>
  <si>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</si>
  <si>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</si>
  <si>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</si>
  <si>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수의1인견적</t>
  </si>
  <si>
    <t>물품</t>
  </si>
  <si>
    <t>용역</t>
  </si>
  <si>
    <t>계약건명</t>
  </si>
  <si>
    <t>계약일</t>
  </si>
  <si>
    <t>도급자상호</t>
  </si>
  <si>
    <t>사유</t>
  </si>
  <si>
    <t>낙찰율</t>
  </si>
  <si>
    <t>도급자주소</t>
  </si>
  <si>
    <t>계약건명</t>
    <phoneticPr fontId="32" type="noConversion"/>
  </si>
  <si>
    <t>계약일</t>
    <phoneticPr fontId="32" type="noConversion"/>
  </si>
  <si>
    <t>도급자상호</t>
    <phoneticPr fontId="32" type="noConversion"/>
  </si>
  <si>
    <t>사유</t>
    <phoneticPr fontId="32" type="noConversion"/>
  </si>
  <si>
    <t>계약요청부서</t>
    <phoneticPr fontId="32" type="noConversion"/>
  </si>
  <si>
    <t>예정가격</t>
    <phoneticPr fontId="32" type="noConversion"/>
  </si>
  <si>
    <t>계약금액</t>
    <phoneticPr fontId="32" type="noConversion"/>
  </si>
  <si>
    <t>낙찰율</t>
    <phoneticPr fontId="32" type="noConversion"/>
  </si>
  <si>
    <t>도급자주소</t>
    <phoneticPr fontId="32" type="noConversion"/>
  </si>
  <si>
    <t>경쟁방법</t>
  </si>
  <si>
    <t>계약
목적물</t>
  </si>
  <si>
    <t>감독원</t>
  </si>
  <si>
    <t>준공일</t>
  </si>
  <si>
    <t>전략경영본부 대외협력팀</t>
  </si>
  <si>
    <t>전략경영본부 경영지원팀</t>
  </si>
  <si>
    <t>김충현</t>
  </si>
  <si>
    <t>031-729-9015</t>
  </si>
  <si>
    <t>성남청년프리인턴십 조사연구(FGI)</t>
  </si>
  <si>
    <t>전략경영본부 청년교류팀</t>
  </si>
  <si>
    <t>김보희</t>
  </si>
  <si>
    <t>031-729-9042</t>
  </si>
  <si>
    <t>휴대용 영상편집기 구입</t>
  </si>
  <si>
    <t>대</t>
  </si>
  <si>
    <t>동영상 카메라 구입</t>
  </si>
  <si>
    <t>user</t>
  </si>
  <si>
    <t>전혜진</t>
  </si>
  <si>
    <t>031-729-9056</t>
  </si>
  <si>
    <t>그룹웨어 라이선스 구입</t>
  </si>
  <si>
    <t>노트북컴퓨터 구입</t>
  </si>
  <si>
    <t>식</t>
  </si>
  <si>
    <t>-이하빈칸-</t>
    <phoneticPr fontId="2" type="noConversion"/>
  </si>
  <si>
    <t>-해당사항없음-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</si>
  <si>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</si>
  <si>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</si>
  <si>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</si>
  <si>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</si>
  <si>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</si>
  <si>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</si>
  <si>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2020.11.01.~2021.10.31.</t>
    <phoneticPr fontId="2" type="noConversion"/>
  </si>
  <si>
    <t>(2021. 2. 3. 기준 / 단위 : 원)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</si>
  <si>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</si>
  <si>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</si>
  <si>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</si>
  <si>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</si>
  <si>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</si>
  <si>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</si>
  <si>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</si>
  <si>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</si>
  <si>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권</t>
  </si>
  <si>
    <t>한지현</t>
  </si>
  <si>
    <t>031-729-9031</t>
  </si>
  <si>
    <t>성남청년프리인턴십 프로그램 전문운영(1차)</t>
  </si>
  <si>
    <t>본부</t>
  </si>
  <si>
    <t>서버접근제어 솔루션 구입</t>
  </si>
  <si>
    <t>개인정보보호 유출통제모듈 구입</t>
  </si>
  <si>
    <t>4월</t>
  </si>
  <si>
    <t>성남형교육지원단</t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</si>
  <si>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</si>
  <si>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</si>
  <si>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</si>
  <si>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</si>
  <si>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</si>
  <si>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</si>
  <si>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2월공개</t>
    <phoneticPr fontId="2" type="noConversion"/>
  </si>
  <si>
    <t>정보시스템 통합 유지관리 용역</t>
    <phoneticPr fontId="2" type="noConversion"/>
  </si>
  <si>
    <t>정보시스템 통합 유지관리 용역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</si>
  <si>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</si>
  <si>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</si>
  <si>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</si>
  <si>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</si>
  <si>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</si>
  <si>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</si>
  <si>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</si>
  <si>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</si>
  <si>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</si>
  <si>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</si>
  <si>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경기도 성남시 분당구 불정로 90, 1층(정자동)</t>
  </si>
  <si>
    <t xml:space="preserve"> </t>
  </si>
  <si>
    <t>경영지원팀</t>
  </si>
  <si>
    <t>사업지원실</t>
  </si>
  <si>
    <t>청년지원센터</t>
  </si>
  <si>
    <t>계약기간</t>
    <phoneticPr fontId="32" type="noConversion"/>
  </si>
  <si>
    <t>대표자성명</t>
    <phoneticPr fontId="32" type="noConversion"/>
  </si>
  <si>
    <t>구현모</t>
  </si>
  <si>
    <t>2021.02.18.~2021.05.31.</t>
  </si>
  <si>
    <t>조달구매</t>
  </si>
  <si>
    <t>서울지방조달청</t>
  </si>
  <si>
    <t>서울특별시 강남구 봉은사로129-1</t>
  </si>
  <si>
    <t>2020년 성남시청소년재단 연차보고서 제작</t>
  </si>
  <si>
    <t>2021 성남시 청소년 정책기반 연구 학술용역</t>
  </si>
  <si>
    <t xml:space="preserve">2021년 후기청소년실무자 역량강화 </t>
  </si>
  <si>
    <t>이재영</t>
  </si>
  <si>
    <t>031-729-9030</t>
  </si>
  <si>
    <t>2021년 성남유스포럼 영상제작</t>
  </si>
  <si>
    <t>청청(청소년.청년) 노동인권 박람회 온라인 서비스 이용계약 건의</t>
  </si>
  <si>
    <t>손세원</t>
  </si>
  <si>
    <t>031-729-9032</t>
  </si>
  <si>
    <t>청년지원센터 홍보물품(노트) 제작</t>
  </si>
  <si>
    <t>A5</t>
  </si>
  <si>
    <t>성남시청년지원센터</t>
  </si>
  <si>
    <t>이준혁</t>
  </si>
  <si>
    <t>070-4908-2093</t>
  </si>
  <si>
    <t>청년지원센터 홍보물품(스티커) 제작</t>
  </si>
  <si>
    <t>장</t>
  </si>
  <si>
    <t>수의총액</t>
    <phoneticPr fontId="2" type="noConversion"/>
  </si>
  <si>
    <t>수의총액</t>
    <phoneticPr fontId="2" type="noConversion"/>
  </si>
  <si>
    <t>청년아카데미 커뮤니티 운영</t>
  </si>
  <si>
    <t>청년지원센터 보안경비</t>
  </si>
  <si>
    <t>김태중</t>
  </si>
  <si>
    <t>070-4908-2090</t>
  </si>
  <si>
    <t>2021 학교폭력 예방교육 및 민주시민 교육 『평화학교 지도자 교육』 운영</t>
  </si>
  <si>
    <t>김미영</t>
  </si>
  <si>
    <t>031-729-9073</t>
  </si>
  <si>
    <t>2021 성남형 미래교육 발전방안 연구</t>
  </si>
  <si>
    <t>박현노</t>
  </si>
  <si>
    <t>031-729-9872</t>
  </si>
  <si>
    <t>2020년 성남시청소년재단 연차보고서 제작</t>
    <phoneticPr fontId="2" type="noConversion"/>
  </si>
  <si>
    <t>수의계약</t>
    <phoneticPr fontId="2" type="noConversion"/>
  </si>
  <si>
    <t>188*257mm</t>
    <phoneticPr fontId="2" type="noConversion"/>
  </si>
  <si>
    <t>부</t>
    <phoneticPr fontId="2" type="noConversion"/>
  </si>
  <si>
    <t>김충현</t>
    <phoneticPr fontId="2" type="noConversion"/>
  </si>
  <si>
    <t>031-729-9015</t>
    <phoneticPr fontId="2" type="noConversion"/>
  </si>
  <si>
    <t>캐릭터 굿즈(봉제인형 등) 제작</t>
    <phoneticPr fontId="2" type="noConversion"/>
  </si>
  <si>
    <t>수의단가</t>
  </si>
  <si>
    <t>-</t>
    <phoneticPr fontId="2" type="noConversion"/>
  </si>
  <si>
    <t>개</t>
    <phoneticPr fontId="2" type="noConversion"/>
  </si>
  <si>
    <t>강정훈</t>
    <phoneticPr fontId="2" type="noConversion"/>
  </si>
  <si>
    <t>031-729-9020</t>
    <phoneticPr fontId="2" type="noConversion"/>
  </si>
  <si>
    <t>재단 홍보물품 구입</t>
    <phoneticPr fontId="2" type="noConversion"/>
  </si>
  <si>
    <t>-</t>
    <phoneticPr fontId="2" type="noConversion"/>
  </si>
  <si>
    <t>이미지 제작 사이트 연간계약</t>
    <phoneticPr fontId="2" type="noConversion"/>
  </si>
  <si>
    <t>수의총액</t>
    <phoneticPr fontId="2" type="noConversion"/>
  </si>
  <si>
    <t>전략경영본부 대외협력팀</t>
    <phoneticPr fontId="2" type="noConversion"/>
  </si>
  <si>
    <t>장은지</t>
    <phoneticPr fontId="2" type="noConversion"/>
  </si>
  <si>
    <t>031-729-9023</t>
    <phoneticPr fontId="2" type="noConversion"/>
  </si>
  <si>
    <t>전략경영본부</t>
    <phoneticPr fontId="2" type="noConversion"/>
  </si>
  <si>
    <t>전략경영본부 기획조정팀</t>
    <phoneticPr fontId="2" type="noConversion"/>
  </si>
  <si>
    <t>전략경영본부 기획조정팀</t>
    <phoneticPr fontId="2" type="noConversion"/>
  </si>
  <si>
    <t>전략경영본부 청년정책팀</t>
    <phoneticPr fontId="2" type="noConversion"/>
  </si>
  <si>
    <t>전략경영본부 청년정책팀</t>
    <phoneticPr fontId="2" type="noConversion"/>
  </si>
  <si>
    <t>청소년사업지원본부</t>
    <phoneticPr fontId="2" type="noConversion"/>
  </si>
  <si>
    <t>성남형교육지원단</t>
    <phoneticPr fontId="2" type="noConversion"/>
  </si>
  <si>
    <t>중원청소년수련관 옥외공간 보도블럭 정비공사</t>
  </si>
  <si>
    <t>중원청소년수련관 옥외공간 보도블럭 정비공사</t>
    <phoneticPr fontId="2" type="noConversion"/>
  </si>
  <si>
    <t>수의(전자)</t>
    <phoneticPr fontId="2" type="noConversion"/>
  </si>
  <si>
    <t>2021.03.12.</t>
    <phoneticPr fontId="2" type="noConversion"/>
  </si>
  <si>
    <t>2021.03.22.</t>
    <phoneticPr fontId="2" type="noConversion"/>
  </si>
  <si>
    <t>2021.03.22.</t>
    <phoneticPr fontId="2" type="noConversion"/>
  </si>
  <si>
    <t>조경시설물설치공사업</t>
    <phoneticPr fontId="2" type="noConversion"/>
  </si>
  <si>
    <t>성남시</t>
    <phoneticPr fontId="2" type="noConversion"/>
  </si>
  <si>
    <t>분당서현청소년수련관 장애인 편의시설 개선공사</t>
  </si>
  <si>
    <t>분당서현청소년수련관 장애인 편의시설 개선공사</t>
    <phoneticPr fontId="2" type="noConversion"/>
  </si>
  <si>
    <t>시설물유지관리업</t>
    <phoneticPr fontId="2" type="noConversion"/>
  </si>
  <si>
    <t>85개사</t>
    <phoneticPr fontId="2" type="noConversion"/>
  </si>
  <si>
    <t>덴버코리아이엔씨㈜</t>
    <phoneticPr fontId="2" type="noConversion"/>
  </si>
  <si>
    <t>55개사</t>
    <phoneticPr fontId="2" type="noConversion"/>
  </si>
  <si>
    <t>㈜동해조경건설</t>
  </si>
  <si>
    <t>㈜동해조경건설</t>
    <phoneticPr fontId="2" type="noConversion"/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</si>
  <si>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</si>
  <si>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</si>
  <si>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</si>
  <si>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</si>
  <si>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</si>
  <si>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</si>
  <si>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</si>
  <si>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</si>
  <si>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</si>
  <si>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</si>
  <si>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</si>
  <si>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</si>
  <si>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</si>
  <si>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</si>
  <si>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</si>
  <si>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</si>
  <si>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</si>
  <si>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r>
      <t>2021.05.31</t>
    </r>
    <r>
      <rPr>
        <sz val="6"/>
        <color rgb="FFFF0000"/>
        <rFont val="맑은 고딕"/>
        <family val="3"/>
        <charset val="129"/>
        <scheme val="major"/>
      </rPr>
      <t>.
(채용전형 종료 시)</t>
    </r>
    <phoneticPr fontId="2" type="noConversion"/>
  </si>
  <si>
    <t>준공</t>
    <phoneticPr fontId="2" type="noConversion"/>
  </si>
  <si>
    <t>2020.02.10.</t>
  </si>
  <si>
    <t>3월공개</t>
    <phoneticPr fontId="2" type="noConversion"/>
  </si>
  <si>
    <t>3월공개</t>
    <phoneticPr fontId="2" type="noConversion"/>
  </si>
  <si>
    <t>4월공개</t>
    <phoneticPr fontId="2" type="noConversion"/>
  </si>
  <si>
    <t>매월</t>
    <phoneticPr fontId="2" type="noConversion"/>
  </si>
  <si>
    <t>성남시청년지원센터 홈페이지 서버 관리 용역</t>
  </si>
  <si>
    <t>성남형교육 성남e드림「특수학급 예술연계수업」위탁 용역</t>
  </si>
  <si>
    <t>2021년도 청춘상담소 온라인 스트리밍 전산장비 임차</t>
  </si>
  <si>
    <t>2021.03.10.</t>
  </si>
  <si>
    <t>수의2인견적</t>
  </si>
  <si>
    <t>공사</t>
  </si>
  <si>
    <t>계약의 목적.성질 등에 비추어 경쟁에 따라 계약을 체결하는 것이 비효율적이라 판단되는 경우(제25조제1항8호)</t>
  </si>
  <si>
    <t>추정가격이 2억원 이하 전문공사(제25조제3항제1호)</t>
  </si>
  <si>
    <t>2020.12.15.~2021.04.03.</t>
  </si>
  <si>
    <t>2020.12.15.~2021.04.03.</t>
    <phoneticPr fontId="2" type="noConversion"/>
  </si>
  <si>
    <t>2021.03.10.~2021.12.31.</t>
  </si>
  <si>
    <t>2021.03.10.~2021.12.31.</t>
    <phoneticPr fontId="2" type="noConversion"/>
  </si>
  <si>
    <t>2021.03.10.~2021.04.09.</t>
  </si>
  <si>
    <t>2021.03.10.~2021.04.09.</t>
    <phoneticPr fontId="2" type="noConversion"/>
  </si>
  <si>
    <t>2021.03.10.~2021.03.25.</t>
  </si>
  <si>
    <t>2021.03.15.~2021.12.18.</t>
  </si>
  <si>
    <t>2021.03.15.~2021.12.18.</t>
    <phoneticPr fontId="2" type="noConversion"/>
  </si>
  <si>
    <t>2021.03.15.~2021.12.31.</t>
  </si>
  <si>
    <t>2021.03.13.~2021.03.19.</t>
  </si>
  <si>
    <t>2021.03.13.~2021.03.19.</t>
    <phoneticPr fontId="2" type="noConversion"/>
  </si>
  <si>
    <t>2021.03.24.~2021.04.08.</t>
  </si>
  <si>
    <t>2021.03.29.~2021.05.12.</t>
  </si>
  <si>
    <t>2021.03.29.~2021.12.31.</t>
  </si>
  <si>
    <t>2021.04.01.~2021.04.28.</t>
  </si>
  <si>
    <t>2021.04.01.~2021.04.28.</t>
    <phoneticPr fontId="2" type="noConversion"/>
  </si>
  <si>
    <t>2021.03.30.~2021.04.06.</t>
  </si>
  <si>
    <t>2021.04.01.~2021.12.31.</t>
  </si>
  <si>
    <t>2021.04.01.~2021.12.31.</t>
    <phoneticPr fontId="2" type="noConversion"/>
  </si>
  <si>
    <t>2021.03.31.~2021.04.20.</t>
  </si>
  <si>
    <t>2021.03.31.~2021.04.20.</t>
    <phoneticPr fontId="2" type="noConversion"/>
  </si>
  <si>
    <t>2021.03.31.~2021.04.30.</t>
  </si>
  <si>
    <t>2021.03.31.~2021.04.30.</t>
    <phoneticPr fontId="2" type="noConversion"/>
  </si>
  <si>
    <t>2021.03.31.~2021.04.30..</t>
  </si>
  <si>
    <t>2021.03.31.~2021.04.30..</t>
    <phoneticPr fontId="2" type="noConversion"/>
  </si>
  <si>
    <t>2021.04.02.~2021.04.13.</t>
  </si>
  <si>
    <t>㈜홀릭디자인</t>
  </si>
  <si>
    <t>(재)성남문화재단</t>
  </si>
  <si>
    <t>플러스정보통신</t>
  </si>
  <si>
    <t>덴버코리아이엔씨 주식회사</t>
  </si>
  <si>
    <t>경기도 성남시 분당구 서현로 216, 1909호</t>
  </si>
  <si>
    <t>경기도 성남시 분당구 성남대로 808, 1층</t>
  </si>
  <si>
    <t>경기도 성남시 중원구 제일로67, 4층 1호</t>
  </si>
  <si>
    <t>경기도 성남시 분당구 야탑로 69번길 18</t>
  </si>
  <si>
    <t>경기도 성남시 분당구 장미로48번길 14-0(야탑동)</t>
  </si>
  <si>
    <t xml:space="preserve">경기도 성남시 분당구 정자일로 197, 20층 2001호 </t>
  </si>
  <si>
    <t>경기도 성남시 분당구 황새울로 325, 서현하우비 601호</t>
  </si>
  <si>
    <t>성남시 수정구 수정로251번길 7</t>
  </si>
  <si>
    <t>서울시 강남구 삼성로 150(대치동)</t>
  </si>
  <si>
    <t>경기도 성남시 중원구 산성대로 198 영건센스빌 303</t>
  </si>
  <si>
    <t>서울지방조달청[(사)한국척수장애인협회(가구사업소)]</t>
  </si>
  <si>
    <t>서울지방조달청[(사)한국척수장애인협회(가구사업소)]</t>
    <phoneticPr fontId="2" type="noConversion"/>
  </si>
  <si>
    <t>서울지방조달청[㈜폭스소프트]</t>
  </si>
  <si>
    <t>서울지방조달청[㈜폭스소프트]</t>
    <phoneticPr fontId="2" type="noConversion"/>
  </si>
  <si>
    <t>서울지방조달청[㈜나라오름]</t>
  </si>
  <si>
    <t>서울지방조달청[㈜나라오름]</t>
    <phoneticPr fontId="2" type="noConversion"/>
  </si>
  <si>
    <t>서울지방조달청[㈜에쓰피케이]</t>
  </si>
  <si>
    <t>서울지방조달청[㈜블루포트]</t>
  </si>
  <si>
    <t>서울지방조달청[㈜이스트소프트 외)</t>
  </si>
  <si>
    <t>서울지방조달청[㈜이스트소프트 외)</t>
    <phoneticPr fontId="2" type="noConversion"/>
  </si>
  <si>
    <t>기획조정팀</t>
  </si>
  <si>
    <t>중원</t>
  </si>
  <si>
    <t>서현</t>
  </si>
  <si>
    <t>박경아</t>
  </si>
  <si>
    <t>김기영</t>
  </si>
  <si>
    <t>이연호</t>
  </si>
  <si>
    <t>최돈욱</t>
  </si>
  <si>
    <t>서수</t>
  </si>
  <si>
    <t>배현주</t>
  </si>
  <si>
    <t>김문종</t>
  </si>
  <si>
    <t>정회일</t>
  </si>
  <si>
    <t>천미애</t>
  </si>
  <si>
    <t>지방계약법 시행령 제25조제1항</t>
  </si>
  <si>
    <t>지방계약법 시행령 제25조제1항</t>
    <phoneticPr fontId="2" type="noConversion"/>
  </si>
  <si>
    <t>지방계약법 시행령 제80조</t>
  </si>
  <si>
    <t>지방계약법 시행령 제80조</t>
    <phoneticPr fontId="2" type="noConversion"/>
  </si>
  <si>
    <t>지방계약법 시행령 제25조 제1항</t>
  </si>
  <si>
    <t>지방계약법 시행령 제74조</t>
    <phoneticPr fontId="2" type="noConversion"/>
  </si>
  <si>
    <t>청년지원센터 이준혁</t>
  </si>
  <si>
    <t>청년지원센터 이준혁</t>
    <phoneticPr fontId="2" type="noConversion"/>
  </si>
  <si>
    <t>경영지원팀 신상철</t>
  </si>
  <si>
    <t>경영지원팀 신상철</t>
    <phoneticPr fontId="2" type="noConversion"/>
  </si>
  <si>
    <t>대외협력팀 장은지</t>
  </si>
  <si>
    <t>성남형교육지원단 서희선</t>
  </si>
  <si>
    <t>청년지원센터 정민정</t>
  </si>
  <si>
    <t>기획조정팀 박태형</t>
  </si>
  <si>
    <t>분당야탑청소년수련관</t>
  </si>
  <si>
    <t>대외협력팀 장은지</t>
    <phoneticPr fontId="2" type="noConversion"/>
  </si>
  <si>
    <t>중원청소년수련관 조영조</t>
  </si>
  <si>
    <t>기획조정팀 김충현</t>
  </si>
  <si>
    <t>기획조정팀 김충현</t>
    <phoneticPr fontId="2" type="noConversion"/>
  </si>
  <si>
    <t>분당서현청소년수련관 임흥국</t>
  </si>
  <si>
    <t>분당서현청소년수련관 임흥국</t>
    <phoneticPr fontId="2" type="noConversion"/>
  </si>
  <si>
    <t>사업지원실 김미영</t>
  </si>
  <si>
    <t>사업지원실 김미영</t>
    <phoneticPr fontId="2" type="noConversion"/>
  </si>
  <si>
    <t>경영지원팀 전혜진</t>
  </si>
  <si>
    <t>경영지원팀 전혜진</t>
    <phoneticPr fontId="2" type="noConversion"/>
  </si>
  <si>
    <t>경영지원팀 전혜진</t>
    <phoneticPr fontId="2" type="noConversion"/>
  </si>
  <si>
    <t>지방계약법 시행령 제80조</t>
    <phoneticPr fontId="2" type="noConversion"/>
  </si>
  <si>
    <t>대외협력팀 장은지</t>
    <phoneticPr fontId="2" type="noConversion"/>
  </si>
  <si>
    <t>2021.03.10.~2021.03.25.</t>
    <phoneticPr fontId="2" type="noConversion"/>
  </si>
  <si>
    <t>지방계약법 시행령 제25조 제1항</t>
    <phoneticPr fontId="2" type="noConversion"/>
  </si>
  <si>
    <t>성남형교육지원단 서희선</t>
    <phoneticPr fontId="2" type="noConversion"/>
  </si>
  <si>
    <t>2021.03.15.~2021.12.18.</t>
    <phoneticPr fontId="2" type="noConversion"/>
  </si>
  <si>
    <t>(재)성남문화재단</t>
    <phoneticPr fontId="2" type="noConversion"/>
  </si>
  <si>
    <t>지방계약법 시행령 제25조제1항</t>
    <phoneticPr fontId="2" type="noConversion"/>
  </si>
  <si>
    <t>2021.02.18.~2021.05.31.</t>
    <phoneticPr fontId="2" type="noConversion"/>
  </si>
  <si>
    <t>청년지원센터 정민정</t>
    <phoneticPr fontId="2" type="noConversion"/>
  </si>
  <si>
    <t>2021.03.15.~2021.12.31.</t>
    <phoneticPr fontId="2" type="noConversion"/>
  </si>
  <si>
    <t>플러스정보통신</t>
    <phoneticPr fontId="2" type="noConversion"/>
  </si>
  <si>
    <t>기획조정팀 박태형</t>
    <phoneticPr fontId="2" type="noConversion"/>
  </si>
  <si>
    <t>2021.03.13.~2021.03.19.</t>
    <phoneticPr fontId="2" type="noConversion"/>
  </si>
  <si>
    <t>플러스디자인하우스</t>
    <phoneticPr fontId="2" type="noConversion"/>
  </si>
  <si>
    <t>2021.03.24.~2021.04.08.</t>
    <phoneticPr fontId="2" type="noConversion"/>
  </si>
  <si>
    <t>지방계약법 시행령 제25조제3항</t>
    <phoneticPr fontId="2" type="noConversion"/>
  </si>
  <si>
    <t>중원청소년수련관 조영조</t>
    <phoneticPr fontId="2" type="noConversion"/>
  </si>
  <si>
    <t>2021.03.29.~2021.05.12.</t>
    <phoneticPr fontId="2" type="noConversion"/>
  </si>
  <si>
    <t>2021.03.29.~2021.12.31.</t>
    <phoneticPr fontId="2" type="noConversion"/>
  </si>
  <si>
    <t>비에이치에듀랩㈜</t>
    <phoneticPr fontId="2" type="noConversion"/>
  </si>
  <si>
    <t>지방계약법 시행령 제25조제3항</t>
    <phoneticPr fontId="2" type="noConversion"/>
  </si>
  <si>
    <t>2021.04.01.~2021.04.28.</t>
    <phoneticPr fontId="2" type="noConversion"/>
  </si>
  <si>
    <t>덴버코리아이엔씨 주식회사</t>
    <phoneticPr fontId="2" type="noConversion"/>
  </si>
  <si>
    <t>2021.03.30.~2021.04.06.</t>
    <phoneticPr fontId="2" type="noConversion"/>
  </si>
  <si>
    <t>조아트</t>
    <phoneticPr fontId="2" type="noConversion"/>
  </si>
  <si>
    <t>㈜케이티</t>
    <phoneticPr fontId="2" type="noConversion"/>
  </si>
  <si>
    <t>2021.03.31.~2021.04.20.</t>
    <phoneticPr fontId="2" type="noConversion"/>
  </si>
  <si>
    <t>㈜한국인프라</t>
    <phoneticPr fontId="2" type="noConversion"/>
  </si>
  <si>
    <t>2021.03.31.~2021.04.30.</t>
    <phoneticPr fontId="2" type="noConversion"/>
  </si>
  <si>
    <t>서울지방조달청[㈜에쓰피케이]</t>
    <phoneticPr fontId="2" type="noConversion"/>
  </si>
  <si>
    <t>서울지방조달청[㈜블루포트]</t>
    <phoneticPr fontId="2" type="noConversion"/>
  </si>
  <si>
    <t>기획조정팀 김충현</t>
    <phoneticPr fontId="2" type="noConversion"/>
  </si>
  <si>
    <t>2021.04.02.~2021.04.13.</t>
    <phoneticPr fontId="2" type="noConversion"/>
  </si>
  <si>
    <t>온디자인㈜</t>
    <phoneticPr fontId="2" type="noConversion"/>
  </si>
  <si>
    <t>2021.04.02.~2021.04.13.</t>
    <phoneticPr fontId="2" type="noConversion"/>
  </si>
  <si>
    <t xml:space="preserve"> </t>
    <phoneticPr fontId="2" type="noConversion"/>
  </si>
  <si>
    <t>2020.12.15.~2021.03.24.</t>
    <phoneticPr fontId="2" type="noConversion"/>
  </si>
  <si>
    <t>2021.01.14.~2021.03.24.</t>
    <phoneticPr fontId="2" type="noConversion"/>
  </si>
  <si>
    <t>2021.01.14.~2021.04.03.</t>
  </si>
  <si>
    <t>2021.01.14.~2021.04.03.</t>
    <phoneticPr fontId="2" type="noConversion"/>
  </si>
  <si>
    <t>2021.03.10.~2021.12.31.</t>
    <phoneticPr fontId="2" type="noConversion"/>
  </si>
  <si>
    <t>인력개발팀</t>
    <phoneticPr fontId="2" type="noConversion"/>
  </si>
  <si>
    <t>-이하빈칸-</t>
    <phoneticPr fontId="2" type="noConversion"/>
  </si>
  <si>
    <r>
      <t>2021년 분당야탑청소년수련관 풋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ajor"/>
      </rPr>
      <t>캔버스 전자도서 구입</t>
    </r>
  </si>
  <si>
    <t>전자책</t>
  </si>
  <si>
    <t>양그림</t>
  </si>
  <si>
    <t>031-729-9857</t>
  </si>
  <si>
    <t>2021 청소년 수학관 운영</t>
  </si>
  <si>
    <t>소프트웨어</t>
  </si>
  <si>
    <t>종</t>
  </si>
  <si>
    <t>김정민</t>
  </si>
  <si>
    <t>2,321종
3,039권</t>
    <phoneticPr fontId="2" type="noConversion"/>
  </si>
  <si>
    <t>권</t>
    <phoneticPr fontId="2" type="noConversion"/>
  </si>
  <si>
    <t>031-729-9856</t>
    <phoneticPr fontId="2" type="noConversion"/>
  </si>
  <si>
    <t>2021. AI 기반 청소년역량진단 온라인 관리 플랫폼 구축</t>
  </si>
  <si>
    <t>이지현</t>
  </si>
  <si>
    <t>031-729-9835</t>
  </si>
  <si>
    <t>인테리어공사(건축·기계·조경) 변경계약(1차)</t>
  </si>
  <si>
    <t>경호종합건설주식회사</t>
  </si>
  <si>
    <t>인테리어공사(전기) 변경계약</t>
  </si>
  <si>
    <t>㈜쏘울텍</t>
  </si>
  <si>
    <t>인테리어공사(통신) 변경계약</t>
  </si>
  <si>
    <t>㈜티에스엠테크놀로지</t>
  </si>
  <si>
    <t>인테리어공사(소방) 변경계약</t>
  </si>
  <si>
    <t>㈜대한전기</t>
  </si>
  <si>
    <t>분당야탑청소년수련관 사인물 제작 및 설치 변경계약</t>
  </si>
  <si>
    <t>삼화사</t>
  </si>
  <si>
    <t>인테리어공사(건축·기계·조경) 변경계약(2차)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</si>
</sst>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#,##0;&quot;△&quot;#,##0"/>
    <numFmt numFmtId="183" formatCode="General&quot;월&quot;"/>
    <numFmt numFmtId="184" formatCode="General&quot;년&quot;"/>
    <numFmt numFmtId="185" formatCode="mm&quot;월&quot;\ dd&quot;일&quot;"/>
  </numFmts>
  <fonts count="4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rgb="FFFF0000"/>
      <name val="맑은 고딕"/>
      <family val="3"/>
      <charset val="129"/>
      <scheme val="major"/>
    </font>
    <font>
      <b/>
      <sz val="14"/>
      <color theme="1"/>
      <name val="바탕"/>
      <family val="1"/>
      <charset val="129"/>
    </font>
    <font>
      <b/>
      <sz val="14"/>
      <color rgb="FF000000"/>
      <name val="바탕"/>
      <family val="1"/>
      <charset val="129"/>
    </font>
    <font>
      <b/>
      <sz val="16"/>
      <color rgb="FFFF0000"/>
      <name val="바탕"/>
      <family val="1"/>
      <charset val="129"/>
    </font>
    <font>
      <b/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  <font>
      <sz val="16"/>
      <color rgb="FFFF0000"/>
      <name val="바탕"/>
      <family val="1"/>
      <charset val="129"/>
    </font>
    <font>
      <sz val="10"/>
      <color theme="1"/>
      <name val="돋움"/>
      <family val="3"/>
      <charset val="129"/>
    </font>
    <font>
      <b/>
      <sz val="10"/>
      <color theme="1"/>
      <name val="바탕"/>
      <family val="1"/>
      <charset val="129"/>
    </font>
    <font>
      <b/>
      <sz val="10"/>
      <color rgb="FF000000"/>
      <name val="바탕"/>
      <family val="1"/>
      <charset val="129"/>
    </font>
    <font>
      <sz val="10"/>
      <color theme="1"/>
      <name val="바탕"/>
      <family val="1"/>
      <charset val="129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7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2" xfId="0" applyNumberFormat="1" applyFont="1" applyFill="1" applyBorder="1" applyAlignment="1">
      <alignment vertical="center" shrinkToFit="1"/>
    </xf>
    <xf numFmtId="0" fontId="6" fillId="2" borderId="2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Continuous" vertical="center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81" fontId="22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quotePrefix="1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quotePrefix="1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0" fontId="6" fillId="0" borderId="2" xfId="5763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6" fillId="2" borderId="26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7" fontId="33" fillId="0" borderId="0" xfId="0" applyNumberFormat="1" applyFont="1" applyFill="1" applyAlignment="1">
      <alignment horizontal="left" vertical="center" shrinkToFit="1"/>
    </xf>
    <xf numFmtId="178" fontId="33" fillId="0" borderId="0" xfId="0" applyNumberFormat="1" applyFont="1" applyFill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 shrinkToFit="1"/>
    </xf>
    <xf numFmtId="176" fontId="33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2" fontId="33" fillId="0" borderId="0" xfId="0" applyNumberFormat="1" applyFont="1" applyFill="1" applyAlignment="1">
      <alignment horizontal="right" vertical="center"/>
    </xf>
    <xf numFmtId="10" fontId="33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31" fillId="7" borderId="42" xfId="0" applyNumberFormat="1" applyFont="1" applyFill="1" applyBorder="1" applyAlignment="1">
      <alignment horizontal="center" vertical="center" shrinkToFit="1"/>
    </xf>
    <xf numFmtId="178" fontId="31" fillId="7" borderId="43" xfId="0" applyNumberFormat="1" applyFont="1" applyFill="1" applyBorder="1" applyAlignment="1">
      <alignment horizontal="center" vertical="center" wrapText="1"/>
    </xf>
    <xf numFmtId="177" fontId="31" fillId="7" borderId="43" xfId="0" applyNumberFormat="1" applyFont="1" applyFill="1" applyBorder="1" applyAlignment="1">
      <alignment horizontal="center" vertical="center" shrinkToFit="1"/>
    </xf>
    <xf numFmtId="177" fontId="31" fillId="6" borderId="43" xfId="0" applyNumberFormat="1" applyFont="1" applyFill="1" applyBorder="1" applyAlignment="1">
      <alignment horizontal="center" vertical="center" shrinkToFit="1"/>
    </xf>
    <xf numFmtId="182" fontId="31" fillId="6" borderId="43" xfId="0" applyNumberFormat="1" applyFont="1" applyFill="1" applyBorder="1" applyAlignment="1">
      <alignment horizontal="center" vertical="center" wrapText="1"/>
    </xf>
    <xf numFmtId="10" fontId="31" fillId="6" borderId="43" xfId="0" applyNumberFormat="1" applyFont="1" applyFill="1" applyBorder="1" applyAlignment="1">
      <alignment horizontal="center" vertical="center" wrapText="1"/>
    </xf>
    <xf numFmtId="177" fontId="31" fillId="6" borderId="44" xfId="0" applyNumberFormat="1" applyFont="1" applyFill="1" applyBorder="1" applyAlignment="1">
      <alignment horizontal="center" vertical="center" shrinkToFit="1"/>
    </xf>
    <xf numFmtId="0" fontId="35" fillId="0" borderId="38" xfId="0" applyFont="1" applyFill="1" applyBorder="1" applyAlignment="1">
      <alignment horizontal="center" vertical="center" shrinkToFit="1"/>
    </xf>
    <xf numFmtId="0" fontId="35" fillId="0" borderId="41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5" fillId="0" borderId="47" xfId="0" applyFont="1" applyFill="1" applyBorder="1" applyAlignment="1">
      <alignment horizontal="center" vertical="center" shrinkToFit="1"/>
    </xf>
    <xf numFmtId="177" fontId="23" fillId="0" borderId="7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81" fontId="22" fillId="0" borderId="18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2" fillId="0" borderId="19" xfId="0" applyNumberFormat="1" applyFont="1" applyBorder="1" applyAlignment="1">
      <alignment horizontal="center" vertical="center" shrinkToFit="1"/>
    </xf>
    <xf numFmtId="177" fontId="36" fillId="0" borderId="1" xfId="0" applyNumberFormat="1" applyFont="1" applyFill="1" applyBorder="1" applyAlignment="1">
      <alignment horizontal="center" vertical="center" shrinkToFit="1"/>
    </xf>
    <xf numFmtId="177" fontId="37" fillId="0" borderId="1" xfId="0" applyNumberFormat="1" applyFont="1" applyFill="1" applyBorder="1" applyAlignment="1">
      <alignment horizontal="center" vertical="center" shrinkToFit="1"/>
    </xf>
    <xf numFmtId="177" fontId="36" fillId="7" borderId="48" xfId="0" applyNumberFormat="1" applyFont="1" applyFill="1" applyBorder="1" applyAlignment="1">
      <alignment horizontal="center" vertical="center" shrinkToFit="1"/>
    </xf>
    <xf numFmtId="182" fontId="36" fillId="7" borderId="49" xfId="0" applyNumberFormat="1" applyFont="1" applyFill="1" applyBorder="1" applyAlignment="1">
      <alignment horizontal="center" vertical="center" shrinkToFit="1"/>
    </xf>
    <xf numFmtId="10" fontId="36" fillId="7" borderId="49" xfId="0" applyNumberFormat="1" applyFont="1" applyFill="1" applyBorder="1" applyAlignment="1">
      <alignment horizontal="center" vertical="center" shrinkToFit="1"/>
    </xf>
    <xf numFmtId="178" fontId="36" fillId="7" borderId="49" xfId="0" applyNumberFormat="1" applyFont="1" applyFill="1" applyBorder="1" applyAlignment="1">
      <alignment horizontal="center" vertical="center" shrinkToFit="1"/>
    </xf>
    <xf numFmtId="177" fontId="36" fillId="7" borderId="49" xfId="0" applyNumberFormat="1" applyFont="1" applyFill="1" applyBorder="1" applyAlignment="1">
      <alignment horizontal="center" vertical="center" shrinkToFit="1"/>
    </xf>
    <xf numFmtId="177" fontId="36" fillId="7" borderId="50" xfId="0" applyNumberFormat="1" applyFont="1" applyFill="1" applyBorder="1" applyAlignment="1">
      <alignment horizontal="center" vertical="center" shrinkToFit="1"/>
    </xf>
    <xf numFmtId="177" fontId="36" fillId="6" borderId="48" xfId="0" applyNumberFormat="1" applyFont="1" applyFill="1" applyBorder="1" applyAlignment="1">
      <alignment horizontal="center" vertical="center" shrinkToFit="1"/>
    </xf>
    <xf numFmtId="182" fontId="36" fillId="6" borderId="49" xfId="0" applyNumberFormat="1" applyFont="1" applyFill="1" applyBorder="1" applyAlignment="1">
      <alignment horizontal="center" vertical="center" shrinkToFit="1"/>
    </xf>
    <xf numFmtId="176" fontId="37" fillId="6" borderId="49" xfId="0" applyNumberFormat="1" applyFont="1" applyFill="1" applyBorder="1" applyAlignment="1">
      <alignment horizontal="center" vertical="center" shrinkToFit="1"/>
    </xf>
    <xf numFmtId="49" fontId="38" fillId="6" borderId="49" xfId="0" applyNumberFormat="1" applyFont="1" applyFill="1" applyBorder="1" applyAlignment="1">
      <alignment horizontal="center" vertical="center" shrinkToFit="1"/>
    </xf>
    <xf numFmtId="177" fontId="36" fillId="6" borderId="49" xfId="0" applyNumberFormat="1" applyFont="1" applyFill="1" applyBorder="1" applyAlignment="1">
      <alignment horizontal="center" vertical="center" shrinkToFit="1"/>
    </xf>
    <xf numFmtId="177" fontId="36" fillId="6" borderId="50" xfId="0" applyNumberFormat="1" applyFont="1" applyFill="1" applyBorder="1" applyAlignment="1">
      <alignment horizontal="center" vertical="center" shrinkToFit="1"/>
    </xf>
    <xf numFmtId="177" fontId="38" fillId="0" borderId="45" xfId="0" applyNumberFormat="1" applyFont="1" applyFill="1" applyBorder="1" applyAlignment="1">
      <alignment horizontal="left" vertical="center" shrinkToFit="1"/>
    </xf>
    <xf numFmtId="41" fontId="38" fillId="0" borderId="46" xfId="1" applyNumberFormat="1" applyFont="1" applyFill="1" applyBorder="1" applyAlignment="1">
      <alignment horizontal="right" vertical="center" shrinkToFit="1"/>
    </xf>
    <xf numFmtId="10" fontId="38" fillId="0" borderId="46" xfId="0" applyNumberFormat="1" applyFont="1" applyFill="1" applyBorder="1" applyAlignment="1">
      <alignment horizontal="center" vertical="center" shrinkToFit="1"/>
    </xf>
    <xf numFmtId="181" fontId="38" fillId="0" borderId="46" xfId="0" applyNumberFormat="1" applyFont="1" applyFill="1" applyBorder="1" applyAlignment="1">
      <alignment horizontal="center" vertical="center" shrinkToFit="1"/>
    </xf>
    <xf numFmtId="177" fontId="38" fillId="0" borderId="46" xfId="0" applyNumberFormat="1" applyFont="1" applyFill="1" applyBorder="1" applyAlignment="1">
      <alignment horizontal="center" vertical="center" shrinkToFit="1"/>
    </xf>
    <xf numFmtId="0" fontId="38" fillId="0" borderId="45" xfId="0" applyFont="1" applyFill="1" applyBorder="1" applyAlignment="1">
      <alignment horizontal="center" vertical="center" shrinkToFit="1"/>
    </xf>
    <xf numFmtId="177" fontId="38" fillId="0" borderId="47" xfId="0" applyNumberFormat="1" applyFont="1" applyFill="1" applyBorder="1" applyAlignment="1">
      <alignment horizontal="left" vertical="center" shrinkToFit="1"/>
    </xf>
    <xf numFmtId="177" fontId="38" fillId="0" borderId="36" xfId="0" applyNumberFormat="1" applyFont="1" applyFill="1" applyBorder="1" applyAlignment="1">
      <alignment horizontal="left" vertical="center" shrinkToFit="1"/>
    </xf>
    <xf numFmtId="41" fontId="38" fillId="0" borderId="37" xfId="1" applyNumberFormat="1" applyFont="1" applyFill="1" applyBorder="1" applyAlignment="1">
      <alignment horizontal="right" vertical="center" shrinkToFit="1"/>
    </xf>
    <xf numFmtId="10" fontId="38" fillId="0" borderId="37" xfId="0" applyNumberFormat="1" applyFont="1" applyFill="1" applyBorder="1" applyAlignment="1">
      <alignment horizontal="center" vertical="center" shrinkToFit="1"/>
    </xf>
    <xf numFmtId="181" fontId="38" fillId="0" borderId="37" xfId="0" applyNumberFormat="1" applyFont="1" applyFill="1" applyBorder="1" applyAlignment="1">
      <alignment horizontal="center" vertical="center" shrinkToFit="1"/>
    </xf>
    <xf numFmtId="177" fontId="38" fillId="0" borderId="37" xfId="0" applyNumberFormat="1" applyFont="1" applyFill="1" applyBorder="1" applyAlignment="1">
      <alignment horizontal="center" vertical="center" shrinkToFit="1"/>
    </xf>
    <xf numFmtId="0" fontId="38" fillId="0" borderId="36" xfId="0" applyFont="1" applyFill="1" applyBorder="1" applyAlignment="1">
      <alignment horizontal="center" vertical="center" shrinkToFit="1"/>
    </xf>
    <xf numFmtId="177" fontId="38" fillId="0" borderId="38" xfId="0" applyNumberFormat="1" applyFont="1" applyFill="1" applyBorder="1" applyAlignment="1">
      <alignment horizontal="left" vertical="center" shrinkToFit="1"/>
    </xf>
    <xf numFmtId="177" fontId="38" fillId="0" borderId="39" xfId="0" applyNumberFormat="1" applyFont="1" applyFill="1" applyBorder="1" applyAlignment="1">
      <alignment horizontal="left" vertical="center" shrinkToFit="1"/>
    </xf>
    <xf numFmtId="41" fontId="38" fillId="0" borderId="40" xfId="1" applyNumberFormat="1" applyFont="1" applyFill="1" applyBorder="1" applyAlignment="1">
      <alignment horizontal="right" vertical="center" shrinkToFit="1"/>
    </xf>
    <xf numFmtId="10" fontId="38" fillId="0" borderId="40" xfId="0" applyNumberFormat="1" applyFont="1" applyFill="1" applyBorder="1" applyAlignment="1">
      <alignment horizontal="center" vertical="center" shrinkToFit="1"/>
    </xf>
    <xf numFmtId="181" fontId="38" fillId="0" borderId="40" xfId="0" applyNumberFormat="1" applyFont="1" applyFill="1" applyBorder="1" applyAlignment="1">
      <alignment horizontal="center" vertical="center" shrinkToFit="1"/>
    </xf>
    <xf numFmtId="177" fontId="38" fillId="0" borderId="40" xfId="0" applyNumberFormat="1" applyFont="1" applyFill="1" applyBorder="1" applyAlignment="1">
      <alignment horizontal="center" vertical="center" shrinkToFit="1"/>
    </xf>
    <xf numFmtId="0" fontId="38" fillId="0" borderId="39" xfId="0" applyFont="1" applyFill="1" applyBorder="1" applyAlignment="1">
      <alignment horizontal="center" vertical="center" shrinkToFit="1"/>
    </xf>
    <xf numFmtId="177" fontId="38" fillId="0" borderId="41" xfId="0" applyNumberFormat="1" applyFont="1" applyFill="1" applyBorder="1" applyAlignment="1">
      <alignment horizontal="left" vertical="center" shrinkToFit="1"/>
    </xf>
    <xf numFmtId="177" fontId="38" fillId="0" borderId="0" xfId="0" applyNumberFormat="1" applyFont="1" applyFill="1" applyBorder="1" applyAlignment="1">
      <alignment horizontal="left" vertical="center" shrinkToFit="1"/>
    </xf>
    <xf numFmtId="182" fontId="38" fillId="0" borderId="0" xfId="0" applyNumberFormat="1" applyFont="1" applyFill="1" applyBorder="1" applyAlignment="1">
      <alignment horizontal="right" vertical="center" shrinkToFit="1"/>
    </xf>
    <xf numFmtId="10" fontId="38" fillId="0" borderId="0" xfId="0" applyNumberFormat="1" applyFont="1" applyFill="1" applyBorder="1" applyAlignment="1">
      <alignment horizontal="center" vertical="center" shrinkToFit="1"/>
    </xf>
    <xf numFmtId="178" fontId="38" fillId="0" borderId="0" xfId="0" applyNumberFormat="1" applyFont="1" applyFill="1" applyBorder="1" applyAlignment="1">
      <alignment horizontal="center" vertical="center" shrinkToFit="1"/>
    </xf>
    <xf numFmtId="177" fontId="38" fillId="0" borderId="0" xfId="0" applyNumberFormat="1" applyFont="1" applyFill="1" applyBorder="1" applyAlignment="1">
      <alignment horizontal="center" vertical="center" shrinkToFit="1"/>
    </xf>
    <xf numFmtId="176" fontId="38" fillId="0" borderId="0" xfId="0" applyNumberFormat="1" applyFont="1" applyFill="1" applyBorder="1" applyAlignment="1">
      <alignment horizontal="center" vertical="center" shrinkToFit="1"/>
    </xf>
    <xf numFmtId="49" fontId="38" fillId="0" borderId="0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24" fillId="0" borderId="0" xfId="0" applyFont="1" applyFill="1" applyBorder="1"/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51" xfId="0" applyNumberFormat="1" applyFont="1" applyFill="1" applyBorder="1" applyAlignment="1" applyProtection="1">
      <alignment horizontal="center" vertical="center" shrinkToFit="1"/>
    </xf>
    <xf numFmtId="177" fontId="5" fillId="0" borderId="51" xfId="0" applyNumberFormat="1" applyFont="1" applyFill="1" applyBorder="1" applyAlignment="1">
      <alignment horizontal="left" vertical="center" shrinkToFit="1"/>
    </xf>
    <xf numFmtId="41" fontId="5" fillId="0" borderId="51" xfId="1" quotePrefix="1" applyFont="1" applyBorder="1" applyAlignment="1">
      <alignment vertical="center" shrinkToFit="1"/>
    </xf>
    <xf numFmtId="0" fontId="5" fillId="0" borderId="51" xfId="0" applyNumberFormat="1" applyFont="1" applyFill="1" applyBorder="1" applyAlignment="1" applyProtection="1">
      <alignment horizontal="center" vertical="center" shrinkToFit="1"/>
    </xf>
    <xf numFmtId="0" fontId="5" fillId="0" borderId="51" xfId="0" applyNumberFormat="1" applyFont="1" applyFill="1" applyBorder="1" applyAlignment="1">
      <alignment vertical="center" shrinkToFit="1"/>
    </xf>
    <xf numFmtId="41" fontId="5" fillId="0" borderId="51" xfId="1" applyFont="1" applyFill="1" applyBorder="1" applyAlignment="1">
      <alignment horizontal="right" vertical="center" shrinkToFit="1"/>
    </xf>
    <xf numFmtId="41" fontId="5" fillId="0" borderId="51" xfId="1" applyFont="1" applyFill="1" applyBorder="1" applyAlignment="1" applyProtection="1">
      <alignment horizontal="right" vertical="center" shrinkToFit="1"/>
    </xf>
    <xf numFmtId="41" fontId="5" fillId="0" borderId="51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40" fillId="0" borderId="0" xfId="0" applyNumberFormat="1" applyFont="1" applyFill="1" applyBorder="1" applyAlignment="1" applyProtection="1">
      <alignment horizontal="centerContinuous" vertical="center"/>
    </xf>
    <xf numFmtId="0" fontId="41" fillId="0" borderId="0" xfId="0" applyFont="1" applyFill="1" applyBorder="1"/>
    <xf numFmtId="0" fontId="41" fillId="0" borderId="0" xfId="0" applyFont="1" applyFill="1"/>
    <xf numFmtId="0" fontId="42" fillId="0" borderId="1" xfId="0" applyNumberFormat="1" applyFont="1" applyFill="1" applyBorder="1" applyAlignment="1" applyProtection="1">
      <alignment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center"/>
    </xf>
    <xf numFmtId="0" fontId="42" fillId="0" borderId="1" xfId="0" applyNumberFormat="1" applyFont="1" applyFill="1" applyBorder="1" applyAlignment="1" applyProtection="1">
      <alignment vertical="center" shrinkToFit="1"/>
    </xf>
    <xf numFmtId="41" fontId="42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177" fontId="38" fillId="0" borderId="52" xfId="0" applyNumberFormat="1" applyFont="1" applyFill="1" applyBorder="1" applyAlignment="1">
      <alignment horizontal="left" vertical="center" shrinkToFit="1"/>
    </xf>
    <xf numFmtId="41" fontId="38" fillId="0" borderId="53" xfId="1" applyNumberFormat="1" applyFont="1" applyFill="1" applyBorder="1" applyAlignment="1">
      <alignment horizontal="right" vertical="center" shrinkToFit="1"/>
    </xf>
    <xf numFmtId="10" fontId="38" fillId="0" borderId="53" xfId="0" applyNumberFormat="1" applyFont="1" applyFill="1" applyBorder="1" applyAlignment="1">
      <alignment horizontal="center" vertical="center" shrinkToFit="1"/>
    </xf>
    <xf numFmtId="181" fontId="38" fillId="0" borderId="53" xfId="0" applyNumberFormat="1" applyFont="1" applyFill="1" applyBorder="1" applyAlignment="1">
      <alignment horizontal="center" vertical="center" shrinkToFit="1"/>
    </xf>
    <xf numFmtId="177" fontId="38" fillId="0" borderId="53" xfId="0" applyNumberFormat="1" applyFont="1" applyFill="1" applyBorder="1" applyAlignment="1">
      <alignment horizontal="center" vertical="center" shrinkToFit="1"/>
    </xf>
    <xf numFmtId="0" fontId="35" fillId="0" borderId="54" xfId="0" applyFont="1" applyFill="1" applyBorder="1" applyAlignment="1">
      <alignment horizontal="center" vertical="center" shrinkToFit="1"/>
    </xf>
    <xf numFmtId="0" fontId="38" fillId="0" borderId="52" xfId="0" applyFont="1" applyFill="1" applyBorder="1" applyAlignment="1">
      <alignment horizontal="center" vertical="center" shrinkToFit="1"/>
    </xf>
    <xf numFmtId="177" fontId="38" fillId="0" borderId="54" xfId="0" applyNumberFormat="1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0" xfId="0" applyFont="1" applyFill="1"/>
    <xf numFmtId="184" fontId="5" fillId="0" borderId="2" xfId="0" applyNumberFormat="1" applyFont="1" applyFill="1" applyBorder="1" applyAlignment="1">
      <alignment horizontal="center" vertical="center" shrinkToFit="1"/>
    </xf>
    <xf numFmtId="184" fontId="5" fillId="0" borderId="2" xfId="0" applyNumberFormat="1" applyFont="1" applyBorder="1" applyAlignment="1">
      <alignment horizontal="center" vertical="center" shrinkToFit="1"/>
    </xf>
    <xf numFmtId="185" fontId="6" fillId="0" borderId="2" xfId="1" quotePrefix="1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51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4" fillId="4" borderId="2" xfId="0" applyNumberFormat="1" applyFont="1" applyFill="1" applyBorder="1" applyAlignment="1" applyProtection="1">
      <alignment horizontal="center" vertical="center" shrinkToFit="1"/>
    </xf>
    <xf numFmtId="177" fontId="24" fillId="0" borderId="2" xfId="0" quotePrefix="1" applyNumberFormat="1" applyFont="1" applyFill="1" applyBorder="1" applyAlignment="1">
      <alignment horizontal="left" vertical="center" shrinkToFit="1"/>
    </xf>
    <xf numFmtId="177" fontId="24" fillId="0" borderId="2" xfId="0" applyNumberFormat="1" applyFont="1" applyFill="1" applyBorder="1" applyAlignment="1">
      <alignment horizontal="left" vertical="center" shrinkToFit="1"/>
    </xf>
    <xf numFmtId="41" fontId="24" fillId="0" borderId="2" xfId="1" quotePrefix="1" applyFont="1" applyBorder="1" applyAlignment="1">
      <alignment vertical="center" shrinkToFit="1"/>
    </xf>
    <xf numFmtId="181" fontId="24" fillId="0" borderId="2" xfId="2" applyNumberFormat="1" applyFont="1" applyBorder="1" applyAlignment="1">
      <alignment horizontal="center" vertical="center" shrinkToFit="1"/>
    </xf>
    <xf numFmtId="181" fontId="24" fillId="0" borderId="2" xfId="0" applyNumberFormat="1" applyFont="1" applyFill="1" applyBorder="1" applyAlignment="1">
      <alignment horizontal="center" vertical="center" shrinkToFit="1"/>
    </xf>
    <xf numFmtId="0" fontId="24" fillId="0" borderId="2" xfId="0" applyNumberFormat="1" applyFont="1" applyFill="1" applyBorder="1" applyAlignment="1" applyProtection="1">
      <alignment horizontal="center" vertical="center" shrinkToFit="1"/>
    </xf>
    <xf numFmtId="0" fontId="24" fillId="0" borderId="0" xfId="0" applyFont="1" applyFill="1"/>
    <xf numFmtId="181" fontId="24" fillId="0" borderId="2" xfId="0" applyNumberFormat="1" applyFont="1" applyFill="1" applyBorder="1" applyAlignment="1">
      <alignment horizontal="center" vertical="center" wrapText="1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38" fillId="0" borderId="33" xfId="0" applyNumberFormat="1" applyFont="1" applyFill="1" applyBorder="1" applyAlignment="1">
      <alignment horizontal="left" vertical="center" shrinkToFit="1"/>
    </xf>
    <xf numFmtId="181" fontId="38" fillId="0" borderId="34" xfId="0" applyNumberFormat="1" applyFont="1" applyFill="1" applyBorder="1" applyAlignment="1">
      <alignment horizontal="center" vertical="center" shrinkToFit="1"/>
    </xf>
    <xf numFmtId="177" fontId="38" fillId="0" borderId="34" xfId="0" applyNumberFormat="1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shrinkToFit="1"/>
    </xf>
    <xf numFmtId="0" fontId="38" fillId="0" borderId="33" xfId="0" applyFont="1" applyFill="1" applyBorder="1" applyAlignment="1">
      <alignment horizontal="center" vertical="center" shrinkToFit="1"/>
    </xf>
    <xf numFmtId="41" fontId="38" fillId="0" borderId="34" xfId="1" applyNumberFormat="1" applyFont="1" applyFill="1" applyBorder="1" applyAlignment="1">
      <alignment horizontal="right" vertical="center" shrinkToFit="1"/>
    </xf>
    <xf numFmtId="10" fontId="38" fillId="0" borderId="34" xfId="0" applyNumberFormat="1" applyFont="1" applyFill="1" applyBorder="1" applyAlignment="1">
      <alignment horizontal="center" vertical="center" shrinkToFit="1"/>
    </xf>
    <xf numFmtId="177" fontId="38" fillId="0" borderId="35" xfId="0" applyNumberFormat="1" applyFont="1" applyFill="1" applyBorder="1" applyAlignment="1">
      <alignment horizontal="left" vertical="center" shrinkToFit="1"/>
    </xf>
    <xf numFmtId="41" fontId="24" fillId="0" borderId="2" xfId="1" applyFont="1" applyFill="1" applyBorder="1" applyAlignment="1" applyProtection="1">
      <alignment horizontal="right" vertical="center" shrinkToFit="1"/>
    </xf>
    <xf numFmtId="0" fontId="24" fillId="0" borderId="0" xfId="0" applyFont="1" applyFill="1" applyBorder="1" applyAlignment="1">
      <alignment horizontal="center" vertical="center"/>
    </xf>
    <xf numFmtId="41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2" xfId="0" applyNumberFormat="1" applyFont="1" applyFill="1" applyBorder="1" applyAlignment="1">
      <alignment vertical="center" shrinkToFit="1"/>
    </xf>
    <xf numFmtId="41" fontId="24" fillId="0" borderId="2" xfId="1" applyFont="1" applyFill="1" applyBorder="1" applyAlignment="1">
      <alignment horizontal="right" vertical="center" shrinkToFit="1"/>
    </xf>
    <xf numFmtId="41" fontId="24" fillId="0" borderId="2" xfId="1" quotePrefix="1" applyFont="1" applyFill="1" applyBorder="1" applyAlignment="1" applyProtection="1">
      <alignment horizontal="right" vertical="center" shrinkToFit="1"/>
    </xf>
    <xf numFmtId="181" fontId="24" fillId="0" borderId="2" xfId="0" applyNumberFormat="1" applyFont="1" applyFill="1" applyBorder="1" applyAlignment="1" applyProtection="1">
      <alignment horizontal="center" vertical="center" shrinkToFit="1"/>
    </xf>
    <xf numFmtId="41" fontId="24" fillId="0" borderId="0" xfId="0" applyNumberFormat="1" applyFont="1" applyFill="1" applyBorder="1" applyAlignment="1">
      <alignment horizontal="center" vertical="center"/>
    </xf>
    <xf numFmtId="38" fontId="5" fillId="4" borderId="2" xfId="5766" applyNumberFormat="1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38" fontId="5" fillId="4" borderId="2" xfId="5764" applyNumberFormat="1" applyFont="1" applyFill="1" applyBorder="1" applyAlignment="1">
      <alignment horizontal="center" vertical="center" shrinkToFit="1"/>
    </xf>
    <xf numFmtId="41" fontId="5" fillId="4" borderId="2" xfId="5765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wrapText="1" shrinkToFit="1"/>
    </xf>
    <xf numFmtId="177" fontId="5" fillId="4" borderId="2" xfId="0" quotePrefix="1" applyNumberFormat="1" applyFont="1" applyFill="1" applyBorder="1" applyAlignment="1">
      <alignment horizontal="center" vertical="center" wrapText="1" shrinkToFit="1"/>
    </xf>
    <xf numFmtId="177" fontId="22" fillId="0" borderId="14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14" fillId="0" borderId="23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77" fontId="14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81" fontId="14" fillId="0" borderId="7" xfId="0" applyNumberFormat="1" applyFont="1" applyFill="1" applyBorder="1" applyAlignment="1">
      <alignment horizontal="center" vertical="center" wrapText="1"/>
    </xf>
    <xf numFmtId="181" fontId="14" fillId="0" borderId="21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center" vertical="center" shrinkToFit="1"/>
    </xf>
    <xf numFmtId="180" fontId="14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8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3" max="3" width="35.21875" bestFit="1" customWidth="1"/>
    <col min="5" max="5" width="30.5546875" customWidth="1"/>
    <col min="8" max="8" width="10.109375" bestFit="1" customWidth="1"/>
    <col min="9" max="9" width="18.88671875" bestFit="1" customWidth="1"/>
  </cols>
  <sheetData>
    <row r="1" spans="1:13" ht="36" customHeight="1" x14ac:dyDescent="0.15">
      <c r="A1" s="58" t="s">
        <v>59</v>
      </c>
      <c r="B1" s="58"/>
      <c r="C1" s="69"/>
      <c r="D1" s="58"/>
      <c r="E1" s="58"/>
      <c r="F1" s="58"/>
      <c r="G1" s="58"/>
      <c r="H1" s="58"/>
      <c r="I1" s="58"/>
      <c r="J1" s="58"/>
      <c r="K1" s="58"/>
      <c r="L1" s="58"/>
    </row>
    <row r="2" spans="1:13" ht="25.5" customHeight="1" x14ac:dyDescent="0.15">
      <c r="A2" s="78" t="s">
        <v>99</v>
      </c>
      <c r="B2" s="79"/>
      <c r="C2" s="64"/>
      <c r="D2" s="36"/>
      <c r="E2" s="36"/>
      <c r="F2" s="36"/>
      <c r="G2" s="36"/>
      <c r="H2" s="36"/>
      <c r="I2" s="36"/>
      <c r="J2" s="36"/>
      <c r="K2" s="36"/>
      <c r="L2" s="41" t="s">
        <v>90</v>
      </c>
    </row>
    <row r="3" spans="1:13" ht="35.25" customHeight="1" x14ac:dyDescent="0.15">
      <c r="A3" s="31" t="s">
        <v>60</v>
      </c>
      <c r="B3" s="31" t="s">
        <v>44</v>
      </c>
      <c r="C3" s="67" t="s">
        <v>61</v>
      </c>
      <c r="D3" s="133" t="s">
        <v>108</v>
      </c>
      <c r="E3" s="31" t="s">
        <v>62</v>
      </c>
      <c r="F3" s="31" t="s">
        <v>63</v>
      </c>
      <c r="G3" s="31" t="s">
        <v>64</v>
      </c>
      <c r="H3" s="31" t="s">
        <v>102</v>
      </c>
      <c r="I3" s="31" t="s">
        <v>45</v>
      </c>
      <c r="J3" s="31" t="s">
        <v>65</v>
      </c>
      <c r="K3" s="31" t="s">
        <v>66</v>
      </c>
      <c r="L3" s="75" t="s">
        <v>1</v>
      </c>
    </row>
    <row r="4" spans="1:13" s="34" customFormat="1" ht="24" customHeight="1" x14ac:dyDescent="0.25">
      <c r="A4" s="261">
        <v>2021</v>
      </c>
      <c r="B4" s="212">
        <v>4</v>
      </c>
      <c r="C4" s="256" t="s">
        <v>171</v>
      </c>
      <c r="D4" s="30" t="s">
        <v>229</v>
      </c>
      <c r="E4" s="12" t="s">
        <v>109</v>
      </c>
      <c r="F4" s="32">
        <v>40</v>
      </c>
      <c r="G4" s="30" t="s">
        <v>168</v>
      </c>
      <c r="H4" s="33">
        <v>5200000</v>
      </c>
      <c r="I4" s="30" t="s">
        <v>158</v>
      </c>
      <c r="J4" s="30" t="s">
        <v>169</v>
      </c>
      <c r="K4" s="30" t="s">
        <v>170</v>
      </c>
      <c r="L4" s="30"/>
    </row>
    <row r="5" spans="1:13" s="34" customFormat="1" ht="24" customHeight="1" x14ac:dyDescent="0.25">
      <c r="A5" s="261">
        <v>2021</v>
      </c>
      <c r="B5" s="212">
        <v>4</v>
      </c>
      <c r="C5" s="256" t="s">
        <v>172</v>
      </c>
      <c r="D5" s="30" t="s">
        <v>229</v>
      </c>
      <c r="E5" s="12" t="s">
        <v>109</v>
      </c>
      <c r="F5" s="32">
        <v>2</v>
      </c>
      <c r="G5" s="30" t="s">
        <v>166</v>
      </c>
      <c r="H5" s="33">
        <v>2700000</v>
      </c>
      <c r="I5" s="30" t="s">
        <v>158</v>
      </c>
      <c r="J5" s="30" t="s">
        <v>169</v>
      </c>
      <c r="K5" s="30" t="s">
        <v>170</v>
      </c>
      <c r="L5" s="30"/>
    </row>
    <row r="6" spans="1:13" s="34" customFormat="1" ht="24" customHeight="1" x14ac:dyDescent="0.25">
      <c r="A6" s="261">
        <v>2021</v>
      </c>
      <c r="B6" s="212">
        <v>4</v>
      </c>
      <c r="C6" s="256" t="s">
        <v>197</v>
      </c>
      <c r="D6" s="30" t="s">
        <v>229</v>
      </c>
      <c r="E6" s="12" t="s">
        <v>109</v>
      </c>
      <c r="F6" s="32">
        <v>1</v>
      </c>
      <c r="G6" s="30" t="s">
        <v>173</v>
      </c>
      <c r="H6" s="33">
        <v>35500000</v>
      </c>
      <c r="I6" s="30" t="s">
        <v>158</v>
      </c>
      <c r="J6" s="30" t="s">
        <v>169</v>
      </c>
      <c r="K6" s="30" t="s">
        <v>170</v>
      </c>
      <c r="L6" s="30"/>
    </row>
    <row r="7" spans="1:13" s="34" customFormat="1" ht="24" customHeight="1" x14ac:dyDescent="0.25">
      <c r="A7" s="261">
        <v>2021</v>
      </c>
      <c r="B7" s="212">
        <v>4</v>
      </c>
      <c r="C7" s="256" t="s">
        <v>198</v>
      </c>
      <c r="D7" s="30" t="s">
        <v>229</v>
      </c>
      <c r="E7" s="12" t="s">
        <v>109</v>
      </c>
      <c r="F7" s="32">
        <v>1</v>
      </c>
      <c r="G7" s="30" t="s">
        <v>173</v>
      </c>
      <c r="H7" s="33">
        <v>27500000</v>
      </c>
      <c r="I7" s="30" t="s">
        <v>158</v>
      </c>
      <c r="J7" s="30" t="s">
        <v>169</v>
      </c>
      <c r="K7" s="30" t="s">
        <v>170</v>
      </c>
      <c r="L7" s="30"/>
    </row>
    <row r="8" spans="1:13" s="87" customFormat="1" ht="24" customHeight="1" x14ac:dyDescent="0.25">
      <c r="A8" s="261">
        <v>2021</v>
      </c>
      <c r="B8" s="211">
        <v>4</v>
      </c>
      <c r="C8" s="130" t="s">
        <v>260</v>
      </c>
      <c r="D8" s="111" t="s">
        <v>261</v>
      </c>
      <c r="E8" s="12" t="s">
        <v>262</v>
      </c>
      <c r="F8" s="32">
        <v>200</v>
      </c>
      <c r="G8" s="30" t="s">
        <v>263</v>
      </c>
      <c r="H8" s="33">
        <v>6160000</v>
      </c>
      <c r="I8" s="30" t="s">
        <v>280</v>
      </c>
      <c r="J8" s="30" t="s">
        <v>264</v>
      </c>
      <c r="K8" s="30" t="s">
        <v>265</v>
      </c>
      <c r="L8" s="30"/>
      <c r="M8" s="34"/>
    </row>
    <row r="9" spans="1:13" s="34" customFormat="1" ht="24" customHeight="1" x14ac:dyDescent="0.25">
      <c r="A9" s="261">
        <v>2021</v>
      </c>
      <c r="B9" s="212">
        <v>4</v>
      </c>
      <c r="C9" s="256" t="s">
        <v>266</v>
      </c>
      <c r="D9" s="30" t="s">
        <v>267</v>
      </c>
      <c r="E9" s="257" t="s">
        <v>268</v>
      </c>
      <c r="F9" s="32">
        <v>1000</v>
      </c>
      <c r="G9" s="30" t="s">
        <v>269</v>
      </c>
      <c r="H9" s="33">
        <v>13000000</v>
      </c>
      <c r="I9" s="30" t="s">
        <v>157</v>
      </c>
      <c r="J9" s="30" t="s">
        <v>270</v>
      </c>
      <c r="K9" s="30" t="s">
        <v>271</v>
      </c>
      <c r="L9" s="30"/>
    </row>
    <row r="10" spans="1:13" s="34" customFormat="1" ht="24" customHeight="1" x14ac:dyDescent="0.25">
      <c r="A10" s="261">
        <v>2021</v>
      </c>
      <c r="B10" s="212">
        <v>4</v>
      </c>
      <c r="C10" s="256" t="s">
        <v>272</v>
      </c>
      <c r="D10" s="30" t="s">
        <v>267</v>
      </c>
      <c r="E10" s="257" t="s">
        <v>273</v>
      </c>
      <c r="F10" s="32">
        <v>200</v>
      </c>
      <c r="G10" s="30" t="s">
        <v>269</v>
      </c>
      <c r="H10" s="33">
        <v>3000000</v>
      </c>
      <c r="I10" s="30" t="s">
        <v>157</v>
      </c>
      <c r="J10" s="30" t="s">
        <v>106</v>
      </c>
      <c r="K10" s="30" t="s">
        <v>271</v>
      </c>
      <c r="L10" s="30"/>
    </row>
    <row r="11" spans="1:13" s="34" customFormat="1" ht="24" customHeight="1" x14ac:dyDescent="0.25">
      <c r="A11" s="261">
        <v>2021</v>
      </c>
      <c r="B11" s="212" t="s">
        <v>199</v>
      </c>
      <c r="C11" s="256" t="s">
        <v>241</v>
      </c>
      <c r="D11" s="30" t="s">
        <v>248</v>
      </c>
      <c r="E11" s="12" t="s">
        <v>242</v>
      </c>
      <c r="F11" s="32">
        <v>500</v>
      </c>
      <c r="G11" s="30" t="s">
        <v>192</v>
      </c>
      <c r="H11" s="33">
        <v>1500000</v>
      </c>
      <c r="I11" s="30" t="s">
        <v>243</v>
      </c>
      <c r="J11" s="30" t="s">
        <v>244</v>
      </c>
      <c r="K11" s="30" t="s">
        <v>245</v>
      </c>
      <c r="L11" s="30"/>
    </row>
    <row r="12" spans="1:13" s="34" customFormat="1" ht="24" customHeight="1" x14ac:dyDescent="0.25">
      <c r="A12" s="261">
        <v>2021</v>
      </c>
      <c r="B12" s="212" t="s">
        <v>199</v>
      </c>
      <c r="C12" s="256" t="s">
        <v>246</v>
      </c>
      <c r="D12" s="30" t="s">
        <v>249</v>
      </c>
      <c r="E12" s="12" t="s">
        <v>242</v>
      </c>
      <c r="F12" s="32">
        <v>1000</v>
      </c>
      <c r="G12" s="30" t="s">
        <v>247</v>
      </c>
      <c r="H12" s="33">
        <v>500000</v>
      </c>
      <c r="I12" s="30" t="s">
        <v>243</v>
      </c>
      <c r="J12" s="30" t="s">
        <v>244</v>
      </c>
      <c r="K12" s="30" t="s">
        <v>245</v>
      </c>
      <c r="L12" s="30"/>
    </row>
    <row r="13" spans="1:13" s="34" customFormat="1" ht="24" customHeight="1" x14ac:dyDescent="0.25">
      <c r="A13" s="261">
        <v>2021</v>
      </c>
      <c r="B13" s="30" t="s">
        <v>199</v>
      </c>
      <c r="C13" s="110" t="s">
        <v>467</v>
      </c>
      <c r="D13" s="30" t="s">
        <v>104</v>
      </c>
      <c r="E13" s="303" t="s">
        <v>468</v>
      </c>
      <c r="F13" s="308" t="s">
        <v>475</v>
      </c>
      <c r="G13" s="307" t="s">
        <v>476</v>
      </c>
      <c r="H13" s="304">
        <v>65181010</v>
      </c>
      <c r="I13" s="30" t="s">
        <v>411</v>
      </c>
      <c r="J13" s="30" t="s">
        <v>469</v>
      </c>
      <c r="K13" s="30" t="s">
        <v>470</v>
      </c>
      <c r="L13" s="30"/>
    </row>
    <row r="14" spans="1:13" s="34" customFormat="1" ht="24" customHeight="1" x14ac:dyDescent="0.25">
      <c r="A14" s="261">
        <v>2021</v>
      </c>
      <c r="B14" s="30" t="s">
        <v>199</v>
      </c>
      <c r="C14" s="110" t="s">
        <v>471</v>
      </c>
      <c r="D14" s="30" t="s">
        <v>104</v>
      </c>
      <c r="E14" s="305" t="s">
        <v>472</v>
      </c>
      <c r="F14" s="32">
        <v>4</v>
      </c>
      <c r="G14" s="30" t="s">
        <v>473</v>
      </c>
      <c r="H14" s="306">
        <v>20000000</v>
      </c>
      <c r="I14" s="30" t="s">
        <v>411</v>
      </c>
      <c r="J14" s="30" t="s">
        <v>474</v>
      </c>
      <c r="K14" s="30" t="s">
        <v>477</v>
      </c>
      <c r="L14" s="30"/>
    </row>
    <row r="15" spans="1:13" s="34" customFormat="1" ht="24" customHeight="1" x14ac:dyDescent="0.25">
      <c r="A15" s="261"/>
      <c r="B15" s="212"/>
      <c r="C15" s="213" t="s">
        <v>174</v>
      </c>
      <c r="D15" s="30"/>
      <c r="E15" s="12"/>
      <c r="F15" s="32"/>
      <c r="G15" s="30"/>
      <c r="H15" s="33"/>
      <c r="I15" s="30"/>
      <c r="J15" s="30"/>
      <c r="K15" s="30"/>
      <c r="L15" s="30"/>
    </row>
    <row r="16" spans="1:13" s="34" customFormat="1" ht="24" customHeight="1" x14ac:dyDescent="0.25">
      <c r="A16" s="261"/>
      <c r="B16" s="212"/>
      <c r="C16" s="110"/>
      <c r="D16" s="30"/>
      <c r="E16" s="12"/>
      <c r="F16" s="32"/>
      <c r="G16" s="30"/>
      <c r="H16" s="33"/>
      <c r="I16" s="30"/>
      <c r="J16" s="30"/>
      <c r="K16" s="30"/>
      <c r="L16" s="30"/>
    </row>
    <row r="17" spans="1:12" s="34" customFormat="1" ht="24" customHeight="1" x14ac:dyDescent="0.25">
      <c r="A17" s="261"/>
      <c r="B17" s="212"/>
      <c r="C17" s="110"/>
      <c r="D17" s="30"/>
      <c r="E17" s="12"/>
      <c r="F17" s="32"/>
      <c r="G17" s="30"/>
      <c r="H17" s="33"/>
      <c r="I17" s="30"/>
      <c r="J17" s="30"/>
      <c r="K17" s="30"/>
      <c r="L17" s="30"/>
    </row>
    <row r="18" spans="1:12" s="34" customFormat="1" ht="24" customHeight="1" x14ac:dyDescent="0.25">
      <c r="A18" s="261"/>
      <c r="B18" s="212"/>
      <c r="C18" s="110"/>
      <c r="D18" s="30"/>
      <c r="E18" s="12"/>
      <c r="F18" s="32"/>
      <c r="G18" s="30"/>
      <c r="H18" s="33"/>
      <c r="I18" s="30"/>
      <c r="J18" s="30"/>
      <c r="K18" s="30"/>
      <c r="L18" s="30"/>
    </row>
    <row r="19" spans="1:12" s="34" customFormat="1" ht="24" customHeight="1" x14ac:dyDescent="0.25">
      <c r="A19" s="261"/>
      <c r="B19" s="212"/>
      <c r="C19" s="110"/>
      <c r="D19" s="30"/>
      <c r="E19" s="12"/>
      <c r="F19" s="32"/>
      <c r="G19" s="30"/>
      <c r="H19" s="33"/>
      <c r="I19" s="30"/>
      <c r="J19" s="30"/>
      <c r="K19" s="30"/>
      <c r="L19" s="30"/>
    </row>
    <row r="20" spans="1:12" s="34" customFormat="1" ht="24" customHeight="1" x14ac:dyDescent="0.25">
      <c r="A20" s="261"/>
      <c r="B20" s="212"/>
      <c r="C20" s="110"/>
      <c r="D20" s="30"/>
      <c r="E20" s="12"/>
      <c r="F20" s="32"/>
      <c r="G20" s="30"/>
      <c r="H20" s="33"/>
      <c r="I20" s="30"/>
      <c r="J20" s="30"/>
      <c r="K20" s="30"/>
      <c r="L20" s="30"/>
    </row>
    <row r="21" spans="1:12" s="34" customFormat="1" ht="24" customHeight="1" x14ac:dyDescent="0.25">
      <c r="A21" s="261"/>
      <c r="B21" s="212"/>
      <c r="C21" s="110"/>
      <c r="D21" s="30"/>
      <c r="E21" s="12"/>
      <c r="F21" s="32"/>
      <c r="G21" s="30"/>
      <c r="H21" s="33"/>
      <c r="I21" s="30"/>
      <c r="J21" s="30"/>
      <c r="K21" s="30"/>
      <c r="L21" s="30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7" customWidth="1"/>
    <col min="2" max="2" width="8.77734375" style="27" customWidth="1"/>
    <col min="3" max="3" width="44.21875" style="65" customWidth="1"/>
    <col min="4" max="4" width="10.88671875" style="27" customWidth="1"/>
    <col min="5" max="5" width="12.44140625" style="27" customWidth="1"/>
    <col min="6" max="6" width="13.44140625" style="27" customWidth="1"/>
    <col min="7" max="7" width="11.21875" style="27" customWidth="1"/>
    <col min="8" max="9" width="12.44140625" style="27" customWidth="1"/>
    <col min="10" max="16384" width="8.88671875" style="54"/>
  </cols>
  <sheetData>
    <row r="1" spans="1:12" ht="36" customHeight="1" x14ac:dyDescent="0.15">
      <c r="A1" s="58" t="s">
        <v>73</v>
      </c>
      <c r="B1" s="58"/>
      <c r="C1" s="69"/>
      <c r="D1" s="58"/>
      <c r="E1" s="58"/>
      <c r="F1" s="58"/>
      <c r="G1" s="58"/>
      <c r="H1" s="58"/>
      <c r="I1" s="58"/>
      <c r="J1" s="57"/>
      <c r="K1" s="57"/>
      <c r="L1" s="57"/>
    </row>
    <row r="2" spans="1:12" s="35" customFormat="1" ht="25.5" customHeight="1" x14ac:dyDescent="0.25">
      <c r="A2" s="78" t="s">
        <v>99</v>
      </c>
      <c r="B2" s="79"/>
      <c r="C2" s="64"/>
      <c r="D2" s="36"/>
      <c r="E2" s="36"/>
      <c r="F2" s="36"/>
      <c r="G2" s="36"/>
      <c r="H2" s="36"/>
      <c r="I2" s="41" t="s">
        <v>90</v>
      </c>
      <c r="J2" s="36"/>
      <c r="K2" s="36"/>
      <c r="L2" s="36"/>
    </row>
    <row r="3" spans="1:12" ht="35.25" customHeight="1" x14ac:dyDescent="0.15">
      <c r="A3" s="25" t="s">
        <v>43</v>
      </c>
      <c r="B3" s="26" t="s">
        <v>44</v>
      </c>
      <c r="C3" s="68" t="s">
        <v>57</v>
      </c>
      <c r="D3" s="133" t="s">
        <v>108</v>
      </c>
      <c r="E3" s="29" t="s">
        <v>101</v>
      </c>
      <c r="F3" s="25" t="s">
        <v>45</v>
      </c>
      <c r="G3" s="25" t="s">
        <v>46</v>
      </c>
      <c r="H3" s="25" t="s">
        <v>47</v>
      </c>
      <c r="I3" s="76" t="s">
        <v>1</v>
      </c>
    </row>
    <row r="4" spans="1:12" s="87" customFormat="1" ht="24" customHeight="1" x14ac:dyDescent="0.15">
      <c r="A4" s="261">
        <v>2021</v>
      </c>
      <c r="B4" s="211">
        <v>4</v>
      </c>
      <c r="C4" s="130" t="s">
        <v>274</v>
      </c>
      <c r="D4" s="111" t="s">
        <v>275</v>
      </c>
      <c r="E4" s="258">
        <v>1200000</v>
      </c>
      <c r="F4" s="88" t="s">
        <v>276</v>
      </c>
      <c r="G4" s="88" t="s">
        <v>277</v>
      </c>
      <c r="H4" s="88" t="s">
        <v>278</v>
      </c>
      <c r="I4" s="88"/>
    </row>
    <row r="5" spans="1:12" s="87" customFormat="1" ht="24" customHeight="1" x14ac:dyDescent="0.15">
      <c r="A5" s="261">
        <v>2021</v>
      </c>
      <c r="B5" s="211">
        <v>4</v>
      </c>
      <c r="C5" s="130" t="s">
        <v>233</v>
      </c>
      <c r="D5" s="111" t="s">
        <v>104</v>
      </c>
      <c r="E5" s="258">
        <v>50000000</v>
      </c>
      <c r="F5" s="88" t="s">
        <v>281</v>
      </c>
      <c r="G5" s="88" t="s">
        <v>159</v>
      </c>
      <c r="H5" s="88" t="s">
        <v>160</v>
      </c>
      <c r="I5" s="88"/>
    </row>
    <row r="6" spans="1:12" s="87" customFormat="1" ht="24" customHeight="1" x14ac:dyDescent="0.15">
      <c r="A6" s="261">
        <v>2021</v>
      </c>
      <c r="B6" s="211">
        <v>4</v>
      </c>
      <c r="C6" s="130" t="s">
        <v>234</v>
      </c>
      <c r="D6" s="111" t="s">
        <v>104</v>
      </c>
      <c r="E6" s="258">
        <v>800000</v>
      </c>
      <c r="F6" s="88" t="s">
        <v>282</v>
      </c>
      <c r="G6" s="88" t="s">
        <v>235</v>
      </c>
      <c r="H6" s="88" t="s">
        <v>236</v>
      </c>
      <c r="I6" s="88"/>
    </row>
    <row r="7" spans="1:12" s="87" customFormat="1" ht="24" customHeight="1" x14ac:dyDescent="0.15">
      <c r="A7" s="261">
        <v>2021</v>
      </c>
      <c r="B7" s="211">
        <v>4</v>
      </c>
      <c r="C7" s="130" t="s">
        <v>237</v>
      </c>
      <c r="D7" s="111" t="s">
        <v>104</v>
      </c>
      <c r="E7" s="258">
        <v>4500000</v>
      </c>
      <c r="F7" s="88" t="s">
        <v>282</v>
      </c>
      <c r="G7" s="88" t="s">
        <v>193</v>
      </c>
      <c r="H7" s="88" t="s">
        <v>194</v>
      </c>
      <c r="I7" s="88"/>
    </row>
    <row r="8" spans="1:12" s="87" customFormat="1" ht="24" customHeight="1" x14ac:dyDescent="0.15">
      <c r="A8" s="261">
        <v>2021</v>
      </c>
      <c r="B8" s="211">
        <v>4</v>
      </c>
      <c r="C8" s="130" t="s">
        <v>238</v>
      </c>
      <c r="D8" s="111" t="s">
        <v>104</v>
      </c>
      <c r="E8" s="258">
        <v>15500000</v>
      </c>
      <c r="F8" s="111" t="s">
        <v>283</v>
      </c>
      <c r="G8" s="88" t="s">
        <v>239</v>
      </c>
      <c r="H8" s="258" t="s">
        <v>240</v>
      </c>
      <c r="I8" s="88"/>
    </row>
    <row r="9" spans="1:12" s="87" customFormat="1" ht="24" customHeight="1" x14ac:dyDescent="0.15">
      <c r="A9" s="261">
        <v>2021</v>
      </c>
      <c r="B9" s="211" t="s">
        <v>199</v>
      </c>
      <c r="C9" s="130" t="s">
        <v>161</v>
      </c>
      <c r="D9" s="111" t="s">
        <v>104</v>
      </c>
      <c r="E9" s="258">
        <v>8500000</v>
      </c>
      <c r="F9" s="111" t="s">
        <v>162</v>
      </c>
      <c r="G9" s="88" t="s">
        <v>163</v>
      </c>
      <c r="H9" s="258" t="s">
        <v>164</v>
      </c>
      <c r="I9" s="88"/>
    </row>
    <row r="10" spans="1:12" s="87" customFormat="1" ht="24" customHeight="1" x14ac:dyDescent="0.15">
      <c r="A10" s="261">
        <v>2021</v>
      </c>
      <c r="B10" s="211" t="s">
        <v>199</v>
      </c>
      <c r="C10" s="130" t="s">
        <v>195</v>
      </c>
      <c r="D10" s="111" t="s">
        <v>104</v>
      </c>
      <c r="E10" s="258">
        <v>35000000</v>
      </c>
      <c r="F10" s="111" t="s">
        <v>162</v>
      </c>
      <c r="G10" s="88" t="s">
        <v>163</v>
      </c>
      <c r="H10" s="258" t="s">
        <v>164</v>
      </c>
      <c r="I10" s="88"/>
    </row>
    <row r="11" spans="1:12" s="87" customFormat="1" ht="24" customHeight="1" x14ac:dyDescent="0.15">
      <c r="A11" s="261">
        <v>2021</v>
      </c>
      <c r="B11" s="211">
        <v>4</v>
      </c>
      <c r="C11" s="130" t="s">
        <v>250</v>
      </c>
      <c r="D11" s="111" t="s">
        <v>105</v>
      </c>
      <c r="E11" s="258">
        <v>17000000</v>
      </c>
      <c r="F11" s="111" t="s">
        <v>243</v>
      </c>
      <c r="G11" s="88" t="s">
        <v>244</v>
      </c>
      <c r="H11" s="258" t="s">
        <v>245</v>
      </c>
      <c r="I11" s="88"/>
    </row>
    <row r="12" spans="1:12" s="87" customFormat="1" ht="24" customHeight="1" x14ac:dyDescent="0.15">
      <c r="A12" s="261">
        <v>2021</v>
      </c>
      <c r="B12" s="211">
        <v>4</v>
      </c>
      <c r="C12" s="130" t="s">
        <v>251</v>
      </c>
      <c r="D12" s="111" t="s">
        <v>105</v>
      </c>
      <c r="E12" s="258">
        <v>2000000</v>
      </c>
      <c r="F12" s="111" t="s">
        <v>243</v>
      </c>
      <c r="G12" s="88" t="s">
        <v>252</v>
      </c>
      <c r="H12" s="258" t="s">
        <v>253</v>
      </c>
      <c r="I12" s="88"/>
    </row>
    <row r="13" spans="1:12" s="87" customFormat="1" ht="24" customHeight="1" x14ac:dyDescent="0.15">
      <c r="A13" s="261">
        <v>2021</v>
      </c>
      <c r="B13" s="211" t="s">
        <v>199</v>
      </c>
      <c r="C13" s="130" t="s">
        <v>254</v>
      </c>
      <c r="D13" s="111" t="s">
        <v>104</v>
      </c>
      <c r="E13" s="258">
        <v>7890000</v>
      </c>
      <c r="F13" s="111" t="s">
        <v>284</v>
      </c>
      <c r="G13" s="88" t="s">
        <v>255</v>
      </c>
      <c r="H13" s="258" t="s">
        <v>256</v>
      </c>
      <c r="I13" s="88"/>
    </row>
    <row r="14" spans="1:12" s="260" customFormat="1" ht="24" customHeight="1" x14ac:dyDescent="0.15">
      <c r="A14" s="261">
        <v>2021</v>
      </c>
      <c r="B14" s="211" t="s">
        <v>199</v>
      </c>
      <c r="C14" s="130" t="s">
        <v>478</v>
      </c>
      <c r="D14" s="111" t="s">
        <v>104</v>
      </c>
      <c r="E14" s="258">
        <v>100000000</v>
      </c>
      <c r="F14" s="88" t="s">
        <v>411</v>
      </c>
      <c r="G14" s="88" t="s">
        <v>479</v>
      </c>
      <c r="H14" s="88" t="s">
        <v>480</v>
      </c>
      <c r="I14" s="88"/>
      <c r="J14" s="87"/>
      <c r="K14" s="87"/>
      <c r="L14" s="87"/>
    </row>
    <row r="15" spans="1:12" s="87" customFormat="1" ht="24" customHeight="1" x14ac:dyDescent="0.15">
      <c r="A15" s="261">
        <v>2021</v>
      </c>
      <c r="B15" s="211">
        <v>4</v>
      </c>
      <c r="C15" s="130" t="s">
        <v>257</v>
      </c>
      <c r="D15" s="111" t="s">
        <v>105</v>
      </c>
      <c r="E15" s="258">
        <v>49813000</v>
      </c>
      <c r="F15" s="111" t="s">
        <v>285</v>
      </c>
      <c r="G15" s="88" t="s">
        <v>258</v>
      </c>
      <c r="H15" s="258" t="s">
        <v>259</v>
      </c>
      <c r="I15" s="88"/>
    </row>
    <row r="16" spans="1:12" customFormat="1" ht="24" customHeight="1" x14ac:dyDescent="0.15">
      <c r="A16" s="262"/>
      <c r="B16" s="211"/>
      <c r="C16" s="259" t="s">
        <v>174</v>
      </c>
      <c r="D16" s="111"/>
      <c r="E16" s="112"/>
      <c r="F16" s="88"/>
      <c r="G16" s="88"/>
      <c r="H16" s="88"/>
      <c r="I16" s="88"/>
      <c r="J16" s="87"/>
      <c r="K16" s="87"/>
      <c r="L16" s="87"/>
    </row>
    <row r="17" spans="1:12" customFormat="1" ht="24" customHeight="1" x14ac:dyDescent="0.15">
      <c r="A17" s="262"/>
      <c r="B17" s="211"/>
      <c r="C17" s="213"/>
      <c r="D17" s="111"/>
      <c r="E17" s="112"/>
      <c r="F17" s="88"/>
      <c r="G17" s="88"/>
      <c r="H17" s="88"/>
      <c r="I17" s="88"/>
      <c r="J17" s="87"/>
      <c r="K17" s="87"/>
      <c r="L17" s="87"/>
    </row>
    <row r="18" spans="1:12" customFormat="1" ht="24" customHeight="1" x14ac:dyDescent="0.15">
      <c r="A18" s="262"/>
      <c r="B18" s="211"/>
      <c r="C18" s="213"/>
      <c r="D18" s="111"/>
      <c r="E18" s="112"/>
      <c r="F18" s="88"/>
      <c r="G18" s="88"/>
      <c r="H18" s="88"/>
      <c r="I18" s="88"/>
      <c r="J18" s="87"/>
      <c r="K18" s="87"/>
      <c r="L18" s="87"/>
    </row>
    <row r="19" spans="1:12" customFormat="1" ht="24" customHeight="1" x14ac:dyDescent="0.15">
      <c r="A19" s="262"/>
      <c r="B19" s="211"/>
      <c r="C19" s="213"/>
      <c r="D19" s="111"/>
      <c r="E19" s="112"/>
      <c r="F19" s="88"/>
      <c r="G19" s="88"/>
      <c r="H19" s="88"/>
      <c r="I19" s="88"/>
      <c r="J19" s="87"/>
      <c r="K19" s="87"/>
      <c r="L19" s="87"/>
    </row>
    <row r="20" spans="1:12" s="87" customFormat="1" ht="24" customHeight="1" x14ac:dyDescent="0.15">
      <c r="A20" s="262"/>
      <c r="B20" s="211"/>
      <c r="C20" s="213"/>
      <c r="D20" s="111"/>
      <c r="E20" s="112"/>
      <c r="F20" s="88"/>
      <c r="G20" s="88"/>
      <c r="H20" s="88"/>
      <c r="I20" s="8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7" customWidth="1"/>
    <col min="2" max="2" width="8.77734375" style="27" customWidth="1"/>
    <col min="3" max="3" width="29.21875" style="65" customWidth="1"/>
    <col min="4" max="4" width="10.88671875" style="27" customWidth="1"/>
    <col min="5" max="8" width="12.44140625" style="27" customWidth="1"/>
    <col min="9" max="10" width="11.33203125" style="27" customWidth="1"/>
    <col min="11" max="11" width="11.6640625" style="28" customWidth="1"/>
    <col min="12" max="12" width="11.33203125" style="27" bestFit="1" customWidth="1"/>
    <col min="13" max="13" width="8.88671875" style="27"/>
    <col min="14" max="16384" width="8.88671875" style="54"/>
  </cols>
  <sheetData>
    <row r="1" spans="1:13" ht="36" customHeight="1" x14ac:dyDescent="0.15">
      <c r="A1" s="58" t="s">
        <v>76</v>
      </c>
      <c r="B1" s="58"/>
      <c r="C1" s="69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35" customFormat="1" ht="25.5" customHeight="1" x14ac:dyDescent="0.25">
      <c r="A2" s="78" t="s">
        <v>99</v>
      </c>
      <c r="B2" s="79"/>
      <c r="C2" s="64"/>
      <c r="D2" s="36"/>
      <c r="E2" s="36"/>
      <c r="F2" s="36"/>
      <c r="G2" s="36"/>
      <c r="H2" s="36"/>
      <c r="I2" s="36"/>
      <c r="J2" s="36"/>
      <c r="K2" s="36"/>
      <c r="L2" s="36"/>
      <c r="M2" s="41" t="s">
        <v>90</v>
      </c>
    </row>
    <row r="3" spans="1:13" ht="35.25" customHeight="1" x14ac:dyDescent="0.15">
      <c r="A3" s="25" t="s">
        <v>43</v>
      </c>
      <c r="B3" s="26" t="s">
        <v>44</v>
      </c>
      <c r="C3" s="68" t="s">
        <v>75</v>
      </c>
      <c r="D3" s="25" t="s">
        <v>74</v>
      </c>
      <c r="E3" s="133" t="s">
        <v>108</v>
      </c>
      <c r="F3" s="26" t="s">
        <v>94</v>
      </c>
      <c r="G3" s="26" t="s">
        <v>93</v>
      </c>
      <c r="H3" s="26" t="s">
        <v>92</v>
      </c>
      <c r="I3" s="26" t="s">
        <v>91</v>
      </c>
      <c r="J3" s="25" t="s">
        <v>45</v>
      </c>
      <c r="K3" s="25" t="s">
        <v>46</v>
      </c>
      <c r="L3" s="25" t="s">
        <v>47</v>
      </c>
      <c r="M3" s="76" t="s">
        <v>1</v>
      </c>
    </row>
    <row r="4" spans="1:13" s="34" customFormat="1" ht="24" customHeight="1" x14ac:dyDescent="0.25">
      <c r="A4" s="30"/>
      <c r="B4" s="88"/>
      <c r="C4" s="90" t="s">
        <v>175</v>
      </c>
      <c r="D4" s="30"/>
      <c r="E4" s="12"/>
      <c r="F4" s="113"/>
      <c r="G4" s="114"/>
      <c r="H4" s="114"/>
      <c r="I4" s="114"/>
      <c r="J4" s="30"/>
      <c r="K4" s="30"/>
      <c r="L4" s="30"/>
      <c r="M4" s="33"/>
    </row>
    <row r="5" spans="1:13" s="34" customFormat="1" ht="24" customHeight="1" x14ac:dyDescent="0.25">
      <c r="A5" s="30"/>
      <c r="B5" s="88"/>
      <c r="C5" s="91"/>
      <c r="D5" s="30"/>
      <c r="E5" s="12"/>
      <c r="F5" s="113"/>
      <c r="G5" s="114"/>
      <c r="H5" s="114"/>
      <c r="I5" s="114"/>
      <c r="J5" s="30"/>
      <c r="K5" s="30"/>
      <c r="L5" s="30"/>
      <c r="M5" s="33"/>
    </row>
    <row r="6" spans="1:13" s="34" customFormat="1" ht="24" customHeight="1" x14ac:dyDescent="0.25">
      <c r="A6" s="30"/>
      <c r="B6" s="88"/>
      <c r="C6" s="91"/>
      <c r="D6" s="30"/>
      <c r="E6" s="12"/>
      <c r="F6" s="113"/>
      <c r="G6" s="114"/>
      <c r="H6" s="114"/>
      <c r="I6" s="114"/>
      <c r="J6" s="30"/>
      <c r="K6" s="30"/>
      <c r="L6" s="30"/>
      <c r="M6" s="33"/>
    </row>
    <row r="7" spans="1:13" s="34" customFormat="1" ht="24" customHeight="1" x14ac:dyDescent="0.25">
      <c r="A7" s="30"/>
      <c r="B7" s="88"/>
      <c r="C7" s="91"/>
      <c r="D7" s="30"/>
      <c r="E7" s="12"/>
      <c r="F7" s="113"/>
      <c r="G7" s="114"/>
      <c r="H7" s="114"/>
      <c r="I7" s="114"/>
      <c r="J7" s="30"/>
      <c r="K7" s="30"/>
      <c r="L7" s="30"/>
      <c r="M7" s="33"/>
    </row>
    <row r="8" spans="1:13" s="34" customFormat="1" ht="24" customHeight="1" x14ac:dyDescent="0.25">
      <c r="A8" s="30"/>
      <c r="B8" s="88"/>
      <c r="C8" s="91"/>
      <c r="D8" s="30"/>
      <c r="E8" s="12"/>
      <c r="F8" s="113"/>
      <c r="G8" s="114"/>
      <c r="H8" s="114"/>
      <c r="I8" s="114"/>
      <c r="J8" s="30"/>
      <c r="K8" s="30"/>
      <c r="L8" s="30"/>
      <c r="M8" s="33"/>
    </row>
    <row r="9" spans="1:13" s="34" customFormat="1" ht="24" customHeight="1" x14ac:dyDescent="0.25">
      <c r="A9" s="30"/>
      <c r="B9" s="88"/>
      <c r="C9" s="91"/>
      <c r="D9" s="30"/>
      <c r="E9" s="12"/>
      <c r="F9" s="113"/>
      <c r="G9" s="114"/>
      <c r="H9" s="114"/>
      <c r="I9" s="114"/>
      <c r="J9" s="30"/>
      <c r="K9" s="30"/>
      <c r="L9" s="30"/>
      <c r="M9" s="33"/>
    </row>
    <row r="10" spans="1:13" s="34" customFormat="1" ht="24" customHeight="1" x14ac:dyDescent="0.25">
      <c r="A10" s="30"/>
      <c r="B10" s="88"/>
      <c r="C10" s="91"/>
      <c r="D10" s="30"/>
      <c r="E10" s="12"/>
      <c r="F10" s="113"/>
      <c r="G10" s="114"/>
      <c r="H10" s="114"/>
      <c r="I10" s="114"/>
      <c r="J10" s="30"/>
      <c r="K10" s="30"/>
      <c r="L10" s="30"/>
      <c r="M10" s="33"/>
    </row>
    <row r="11" spans="1:13" s="34" customFormat="1" ht="24" customHeight="1" x14ac:dyDescent="0.25">
      <c r="A11" s="30"/>
      <c r="B11" s="88"/>
      <c r="C11" s="91"/>
      <c r="D11" s="30"/>
      <c r="E11" s="12"/>
      <c r="F11" s="113"/>
      <c r="G11" s="114"/>
      <c r="H11" s="114"/>
      <c r="I11" s="114"/>
      <c r="J11" s="30"/>
      <c r="K11" s="30"/>
      <c r="L11" s="30"/>
      <c r="M11" s="33"/>
    </row>
    <row r="12" spans="1:13" s="34" customFormat="1" ht="24" customHeight="1" x14ac:dyDescent="0.25">
      <c r="A12" s="30"/>
      <c r="B12" s="88"/>
      <c r="C12" s="91"/>
      <c r="D12" s="30"/>
      <c r="E12" s="12"/>
      <c r="F12" s="113"/>
      <c r="G12" s="114"/>
      <c r="H12" s="114"/>
      <c r="I12" s="114"/>
      <c r="J12" s="30"/>
      <c r="K12" s="30"/>
      <c r="L12" s="30"/>
      <c r="M12" s="33"/>
    </row>
    <row r="13" spans="1:13" s="34" customFormat="1" ht="24" customHeight="1" x14ac:dyDescent="0.25">
      <c r="A13" s="30"/>
      <c r="B13" s="88"/>
      <c r="C13" s="91"/>
      <c r="D13" s="30"/>
      <c r="E13" s="12"/>
      <c r="F13" s="113"/>
      <c r="G13" s="114"/>
      <c r="H13" s="114"/>
      <c r="I13" s="114"/>
      <c r="J13" s="30"/>
      <c r="K13" s="30"/>
      <c r="L13" s="30"/>
      <c r="M13" s="33"/>
    </row>
    <row r="14" spans="1:13" s="34" customFormat="1" ht="24" customHeight="1" x14ac:dyDescent="0.25">
      <c r="A14" s="30"/>
      <c r="B14" s="88"/>
      <c r="C14" s="118"/>
      <c r="D14" s="30"/>
      <c r="E14" s="12"/>
      <c r="F14" s="113"/>
      <c r="G14" s="114"/>
      <c r="H14" s="114"/>
      <c r="I14" s="114"/>
      <c r="J14" s="30"/>
      <c r="K14" s="30"/>
      <c r="L14" s="30"/>
      <c r="M14" s="33"/>
    </row>
    <row r="15" spans="1:13" s="34" customFormat="1" ht="24" customHeight="1" x14ac:dyDescent="0.25">
      <c r="A15" s="30"/>
      <c r="B15" s="88"/>
      <c r="C15" s="91"/>
      <c r="D15" s="30"/>
      <c r="E15" s="12"/>
      <c r="F15" s="113"/>
      <c r="G15" s="114"/>
      <c r="H15" s="114"/>
      <c r="I15" s="114"/>
      <c r="J15" s="30"/>
      <c r="K15" s="30"/>
      <c r="L15" s="30"/>
      <c r="M15" s="33"/>
    </row>
    <row r="16" spans="1:13" s="34" customFormat="1" ht="24" customHeight="1" x14ac:dyDescent="0.25">
      <c r="A16" s="30"/>
      <c r="B16" s="88"/>
      <c r="C16" s="91"/>
      <c r="D16" s="30"/>
      <c r="E16" s="12"/>
      <c r="F16" s="113"/>
      <c r="G16" s="114"/>
      <c r="H16" s="114"/>
      <c r="I16" s="114"/>
      <c r="J16" s="30"/>
      <c r="K16" s="30"/>
      <c r="L16" s="30"/>
      <c r="M16" s="33"/>
    </row>
    <row r="17" spans="1:13" s="34" customFormat="1" ht="24" customHeight="1" x14ac:dyDescent="0.25">
      <c r="A17" s="30"/>
      <c r="B17" s="88"/>
      <c r="C17" s="91"/>
      <c r="D17" s="30"/>
      <c r="E17" s="12"/>
      <c r="F17" s="113"/>
      <c r="G17" s="114"/>
      <c r="H17" s="114"/>
      <c r="I17" s="114"/>
      <c r="J17" s="30"/>
      <c r="K17" s="30"/>
      <c r="L17" s="30"/>
      <c r="M17" s="33"/>
    </row>
    <row r="18" spans="1:13" s="34" customFormat="1" ht="24" customHeight="1" x14ac:dyDescent="0.25">
      <c r="A18" s="30"/>
      <c r="B18" s="88"/>
      <c r="C18" s="91"/>
      <c r="D18" s="30"/>
      <c r="E18" s="12"/>
      <c r="F18" s="113"/>
      <c r="G18" s="114"/>
      <c r="H18" s="114"/>
      <c r="I18" s="114"/>
      <c r="J18" s="30"/>
      <c r="K18" s="30"/>
      <c r="L18" s="30"/>
      <c r="M18" s="33"/>
    </row>
    <row r="19" spans="1:13" s="34" customFormat="1" ht="24" customHeight="1" x14ac:dyDescent="0.25">
      <c r="A19" s="30"/>
      <c r="B19" s="88"/>
      <c r="C19" s="91"/>
      <c r="D19" s="30"/>
      <c r="E19" s="12"/>
      <c r="F19" s="113"/>
      <c r="G19" s="114"/>
      <c r="H19" s="114"/>
      <c r="I19" s="114"/>
      <c r="J19" s="30"/>
      <c r="K19" s="30"/>
      <c r="L19" s="30"/>
      <c r="M19" s="33"/>
    </row>
    <row r="20" spans="1:13" s="34" customFormat="1" ht="24" customHeight="1" x14ac:dyDescent="0.25">
      <c r="A20" s="30"/>
      <c r="B20" s="88"/>
      <c r="C20" s="91"/>
      <c r="D20" s="30"/>
      <c r="E20" s="12"/>
      <c r="F20" s="113"/>
      <c r="G20" s="114"/>
      <c r="H20" s="114"/>
      <c r="I20" s="114"/>
      <c r="J20" s="30"/>
      <c r="K20" s="30"/>
      <c r="L20" s="30"/>
      <c r="M20" s="3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4" customHeight="1" x14ac:dyDescent="0.15"/>
  <cols>
    <col min="1" max="1" width="12" style="46" customWidth="1"/>
    <col min="2" max="2" width="56.5546875" style="46" customWidth="1"/>
    <col min="3" max="3" width="9.5546875" style="46" customWidth="1"/>
    <col min="4" max="4" width="8.88671875" style="46" customWidth="1"/>
    <col min="5" max="5" width="9.21875" style="46" customWidth="1"/>
    <col min="6" max="8" width="9.6640625" style="46" customWidth="1"/>
    <col min="9" max="9" width="11.109375" style="46" customWidth="1"/>
    <col min="10" max="10" width="9.6640625" style="46" customWidth="1"/>
    <col min="11" max="11" width="8.44140625" style="46" customWidth="1"/>
    <col min="12" max="12" width="1.5546875" style="27" customWidth="1"/>
    <col min="13" max="13" width="8.88671875" style="27" hidden="1" customWidth="1"/>
    <col min="14" max="15" width="9.6640625" style="46" hidden="1" customWidth="1"/>
    <col min="16" max="16" width="8.88671875" style="27" hidden="1" customWidth="1"/>
    <col min="17" max="17" width="12.6640625" style="27" hidden="1" customWidth="1"/>
    <col min="18" max="18" width="8.88671875" style="27" customWidth="1"/>
    <col min="19" max="16384" width="8.88671875" style="27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56"/>
      <c r="N1" s="27"/>
      <c r="O1" s="27"/>
    </row>
    <row r="2" spans="1:18" ht="25.5" customHeight="1" x14ac:dyDescent="0.15">
      <c r="A2" s="78" t="s">
        <v>99</v>
      </c>
      <c r="B2" s="38"/>
      <c r="C2" s="38"/>
      <c r="D2" s="40"/>
      <c r="E2" s="40"/>
      <c r="F2" s="40"/>
      <c r="G2" s="40"/>
      <c r="H2" s="40"/>
      <c r="I2" s="40"/>
      <c r="J2" s="40"/>
      <c r="K2" s="41" t="s">
        <v>88</v>
      </c>
      <c r="N2" s="40"/>
      <c r="O2" s="40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ht="24" customHeight="1" x14ac:dyDescent="0.15">
      <c r="A4" s="19" t="s">
        <v>279</v>
      </c>
      <c r="B4" s="110" t="s">
        <v>287</v>
      </c>
      <c r="C4" s="74" t="s">
        <v>288</v>
      </c>
      <c r="D4" s="263" t="s">
        <v>289</v>
      </c>
      <c r="E4" s="7" t="s">
        <v>290</v>
      </c>
      <c r="F4" s="7" t="s">
        <v>291</v>
      </c>
      <c r="G4" s="19">
        <v>145375100</v>
      </c>
      <c r="H4" s="19">
        <v>88900000</v>
      </c>
      <c r="I4" s="19" t="s">
        <v>292</v>
      </c>
      <c r="J4" s="19" t="s">
        <v>293</v>
      </c>
      <c r="K4" s="19"/>
      <c r="M4" s="51">
        <f t="shared" ref="M4:M7" si="0">H4/G4</f>
        <v>0.61152150540223194</v>
      </c>
      <c r="N4" s="19">
        <v>4600</v>
      </c>
      <c r="O4" s="19">
        <v>4181</v>
      </c>
      <c r="P4" s="51">
        <f t="shared" ref="P4:P7" si="1">O4/N4</f>
        <v>0.90891304347826085</v>
      </c>
      <c r="Q4" s="52"/>
      <c r="R4" s="52"/>
    </row>
    <row r="5" spans="1:18" ht="24" customHeight="1" x14ac:dyDescent="0.15">
      <c r="A5" s="19" t="s">
        <v>279</v>
      </c>
      <c r="B5" s="24" t="s">
        <v>295</v>
      </c>
      <c r="C5" s="74" t="s">
        <v>288</v>
      </c>
      <c r="D5" s="263" t="s">
        <v>289</v>
      </c>
      <c r="E5" s="7" t="s">
        <v>290</v>
      </c>
      <c r="F5" s="7" t="s">
        <v>291</v>
      </c>
      <c r="G5" s="19">
        <v>112629000</v>
      </c>
      <c r="H5" s="19">
        <v>102390000</v>
      </c>
      <c r="I5" s="19" t="s">
        <v>296</v>
      </c>
      <c r="J5" s="19" t="s">
        <v>293</v>
      </c>
      <c r="K5" s="19"/>
      <c r="M5" s="51">
        <f t="shared" si="0"/>
        <v>0.90909090909090906</v>
      </c>
      <c r="N5" s="19">
        <v>4600</v>
      </c>
      <c r="O5" s="19">
        <v>4181</v>
      </c>
      <c r="P5" s="51">
        <f t="shared" si="1"/>
        <v>0.90891304347826085</v>
      </c>
      <c r="Q5" s="52"/>
      <c r="R5" s="52"/>
    </row>
    <row r="6" spans="1:18" ht="24" customHeight="1" x14ac:dyDescent="0.15">
      <c r="A6" s="19"/>
      <c r="B6" s="213" t="s">
        <v>174</v>
      </c>
      <c r="C6" s="74"/>
      <c r="D6" s="7"/>
      <c r="E6" s="7"/>
      <c r="F6" s="7"/>
      <c r="G6" s="19"/>
      <c r="H6" s="19"/>
      <c r="I6" s="19"/>
      <c r="J6" s="19"/>
      <c r="K6" s="19"/>
      <c r="M6" s="51" t="e">
        <f t="shared" si="0"/>
        <v>#DIV/0!</v>
      </c>
      <c r="N6" s="19">
        <v>4600</v>
      </c>
      <c r="O6" s="19">
        <v>4181</v>
      </c>
      <c r="P6" s="51">
        <f t="shared" si="1"/>
        <v>0.90891304347826085</v>
      </c>
      <c r="Q6" s="52"/>
      <c r="R6" s="52"/>
    </row>
    <row r="7" spans="1:18" ht="24" customHeight="1" x14ac:dyDescent="0.15">
      <c r="A7" s="19"/>
      <c r="B7" s="24"/>
      <c r="C7" s="74"/>
      <c r="D7" s="7"/>
      <c r="E7" s="7"/>
      <c r="F7" s="7"/>
      <c r="G7" s="19"/>
      <c r="H7" s="19"/>
      <c r="I7" s="19"/>
      <c r="J7" s="19"/>
      <c r="K7" s="19"/>
      <c r="M7" s="51" t="e">
        <f t="shared" si="0"/>
        <v>#DIV/0!</v>
      </c>
      <c r="N7" s="19">
        <v>4600</v>
      </c>
      <c r="O7" s="19">
        <v>4181</v>
      </c>
      <c r="P7" s="51">
        <f t="shared" si="1"/>
        <v>0.90891304347826085</v>
      </c>
      <c r="Q7" s="52"/>
      <c r="R7" s="52"/>
    </row>
    <row r="8" spans="1:18" ht="24" customHeight="1" x14ac:dyDescent="0.15">
      <c r="A8" s="19"/>
      <c r="B8" s="24"/>
      <c r="C8" s="74"/>
      <c r="D8" s="7"/>
      <c r="E8" s="7"/>
      <c r="F8" s="7"/>
      <c r="G8" s="19"/>
      <c r="H8" s="19"/>
      <c r="I8" s="19"/>
      <c r="J8" s="19"/>
      <c r="K8" s="19"/>
      <c r="M8" s="51" t="e">
        <f>H8/G8</f>
        <v>#DIV/0!</v>
      </c>
      <c r="N8" s="19"/>
      <c r="O8" s="19"/>
      <c r="R8" s="52"/>
    </row>
    <row r="9" spans="1:18" ht="24" customHeight="1" x14ac:dyDescent="0.15">
      <c r="A9" s="19"/>
      <c r="B9" s="90"/>
      <c r="C9" s="74"/>
      <c r="D9" s="7"/>
      <c r="E9" s="7"/>
      <c r="F9" s="7"/>
      <c r="G9" s="19"/>
      <c r="H9" s="19"/>
      <c r="I9" s="19"/>
      <c r="J9" s="19"/>
      <c r="K9" s="19"/>
      <c r="M9" s="51" t="e">
        <f>H9/G9</f>
        <v>#DIV/0!</v>
      </c>
      <c r="N9" s="19"/>
      <c r="O9" s="19"/>
      <c r="R9" s="52"/>
    </row>
    <row r="10" spans="1:18" ht="24" customHeight="1" x14ac:dyDescent="0.15">
      <c r="A10" s="19"/>
      <c r="B10" s="24"/>
      <c r="C10" s="74"/>
      <c r="D10" s="7"/>
      <c r="E10" s="7"/>
      <c r="F10" s="7"/>
      <c r="G10" s="19"/>
      <c r="H10" s="19"/>
      <c r="I10" s="19"/>
      <c r="J10" s="19"/>
      <c r="K10" s="19"/>
      <c r="M10" s="51" t="e">
        <f t="shared" ref="M10:M11" si="2">H10/G10</f>
        <v>#DIV/0!</v>
      </c>
      <c r="N10" s="19">
        <v>4600</v>
      </c>
      <c r="O10" s="19">
        <v>4181</v>
      </c>
      <c r="P10" s="51">
        <f t="shared" ref="P10:P17" si="3">O10/N10</f>
        <v>0.90891304347826085</v>
      </c>
      <c r="Q10" s="52"/>
      <c r="R10" s="52"/>
    </row>
    <row r="11" spans="1:18" ht="24" customHeight="1" x14ac:dyDescent="0.15">
      <c r="A11" s="19"/>
      <c r="B11" s="24"/>
      <c r="C11" s="74"/>
      <c r="D11" s="7"/>
      <c r="E11" s="7"/>
      <c r="F11" s="7"/>
      <c r="G11" s="19"/>
      <c r="H11" s="19"/>
      <c r="I11" s="19"/>
      <c r="J11" s="19"/>
      <c r="K11" s="19"/>
      <c r="M11" s="51" t="e">
        <f t="shared" si="2"/>
        <v>#DIV/0!</v>
      </c>
      <c r="N11" s="19">
        <v>4600</v>
      </c>
      <c r="O11" s="19">
        <v>4181</v>
      </c>
      <c r="P11" s="51">
        <f t="shared" si="3"/>
        <v>0.90891304347826085</v>
      </c>
      <c r="Q11" s="52"/>
      <c r="R11" s="52"/>
    </row>
    <row r="12" spans="1:18" ht="24" customHeight="1" x14ac:dyDescent="0.15">
      <c r="A12" s="19"/>
      <c r="B12" s="24"/>
      <c r="C12" s="74"/>
      <c r="D12" s="7"/>
      <c r="E12" s="7"/>
      <c r="F12" s="7"/>
      <c r="G12" s="19"/>
      <c r="H12" s="19"/>
      <c r="I12" s="19"/>
      <c r="J12" s="19"/>
      <c r="K12" s="19"/>
      <c r="M12" s="51" t="e">
        <f>H12/G12</f>
        <v>#DIV/0!</v>
      </c>
      <c r="N12" s="19"/>
      <c r="O12" s="19"/>
      <c r="R12" s="52"/>
    </row>
    <row r="13" spans="1:18" ht="24" customHeight="1" x14ac:dyDescent="0.15">
      <c r="A13" s="19"/>
      <c r="B13" s="90"/>
      <c r="C13" s="74"/>
      <c r="D13" s="7"/>
      <c r="E13" s="7"/>
      <c r="F13" s="7"/>
      <c r="G13" s="19"/>
      <c r="H13" s="19"/>
      <c r="I13" s="19"/>
      <c r="J13" s="19"/>
      <c r="K13" s="19"/>
      <c r="M13" s="51" t="e">
        <f>H13/G13</f>
        <v>#DIV/0!</v>
      </c>
      <c r="N13" s="19"/>
      <c r="O13" s="19"/>
      <c r="R13" s="52"/>
    </row>
    <row r="14" spans="1:18" ht="24" customHeight="1" x14ac:dyDescent="0.15">
      <c r="A14" s="19"/>
      <c r="B14" s="24"/>
      <c r="C14" s="74"/>
      <c r="D14" s="7"/>
      <c r="E14" s="7"/>
      <c r="F14" s="7"/>
      <c r="G14" s="19"/>
      <c r="H14" s="19"/>
      <c r="I14" s="19"/>
      <c r="J14" s="19"/>
      <c r="K14" s="19"/>
      <c r="M14" s="51" t="e">
        <f t="shared" ref="M14:M17" si="4">H14/G14</f>
        <v>#DIV/0!</v>
      </c>
      <c r="N14" s="19">
        <v>4600</v>
      </c>
      <c r="O14" s="19">
        <v>4181</v>
      </c>
      <c r="P14" s="51">
        <f t="shared" si="3"/>
        <v>0.90891304347826085</v>
      </c>
      <c r="Q14" s="52"/>
      <c r="R14" s="52"/>
    </row>
    <row r="15" spans="1:18" ht="24" customHeight="1" x14ac:dyDescent="0.15">
      <c r="A15" s="19"/>
      <c r="B15" s="24"/>
      <c r="C15" s="74"/>
      <c r="D15" s="7"/>
      <c r="E15" s="7"/>
      <c r="F15" s="7"/>
      <c r="G15" s="19"/>
      <c r="H15" s="19"/>
      <c r="I15" s="19"/>
      <c r="J15" s="19"/>
      <c r="K15" s="19"/>
      <c r="M15" s="51" t="e">
        <f t="shared" si="4"/>
        <v>#DIV/0!</v>
      </c>
      <c r="N15" s="19">
        <v>4600</v>
      </c>
      <c r="O15" s="19">
        <v>4181</v>
      </c>
      <c r="P15" s="51">
        <f t="shared" si="3"/>
        <v>0.90891304347826085</v>
      </c>
      <c r="Q15" s="52"/>
      <c r="R15" s="52"/>
    </row>
    <row r="16" spans="1:18" ht="24" customHeight="1" x14ac:dyDescent="0.15">
      <c r="A16" s="19"/>
      <c r="B16" s="24"/>
      <c r="C16" s="74"/>
      <c r="D16" s="7"/>
      <c r="E16" s="7"/>
      <c r="F16" s="7"/>
      <c r="G16" s="19"/>
      <c r="H16" s="19"/>
      <c r="I16" s="19"/>
      <c r="J16" s="19"/>
      <c r="K16" s="19"/>
      <c r="M16" s="51" t="e">
        <f t="shared" si="4"/>
        <v>#DIV/0!</v>
      </c>
      <c r="N16" s="19">
        <v>4600</v>
      </c>
      <c r="O16" s="19">
        <v>4181</v>
      </c>
      <c r="P16" s="51">
        <f t="shared" si="3"/>
        <v>0.90891304347826085</v>
      </c>
      <c r="Q16" s="52"/>
      <c r="R16" s="52"/>
    </row>
    <row r="17" spans="1:18" ht="24" customHeight="1" x14ac:dyDescent="0.15">
      <c r="A17" s="19"/>
      <c r="B17" s="24"/>
      <c r="C17" s="74"/>
      <c r="D17" s="7"/>
      <c r="E17" s="7"/>
      <c r="F17" s="7"/>
      <c r="G17" s="19"/>
      <c r="H17" s="19"/>
      <c r="I17" s="19"/>
      <c r="J17" s="19"/>
      <c r="K17" s="19"/>
      <c r="M17" s="51" t="e">
        <f t="shared" si="4"/>
        <v>#DIV/0!</v>
      </c>
      <c r="N17" s="19">
        <v>4600</v>
      </c>
      <c r="O17" s="19">
        <v>4181</v>
      </c>
      <c r="P17" s="51">
        <f t="shared" si="3"/>
        <v>0.90891304347826085</v>
      </c>
      <c r="Q17" s="52"/>
      <c r="R17" s="52"/>
    </row>
    <row r="18" spans="1:18" ht="24" customHeight="1" x14ac:dyDescent="0.15">
      <c r="A18" s="19"/>
      <c r="B18" s="24"/>
      <c r="C18" s="74"/>
      <c r="D18" s="7"/>
      <c r="E18" s="7"/>
      <c r="F18" s="7"/>
      <c r="G18" s="19"/>
      <c r="H18" s="19"/>
      <c r="I18" s="19"/>
      <c r="J18" s="19"/>
      <c r="K18" s="19"/>
      <c r="M18" s="51" t="e">
        <f t="shared" ref="M18:M20" si="5">H18/G18</f>
        <v>#DIV/0!</v>
      </c>
      <c r="N18" s="19">
        <v>4600</v>
      </c>
      <c r="O18" s="19">
        <v>4181</v>
      </c>
      <c r="P18" s="51">
        <f t="shared" ref="P18:P20" si="6">O18/N18</f>
        <v>0.90891304347826085</v>
      </c>
      <c r="Q18" s="52"/>
      <c r="R18" s="52"/>
    </row>
    <row r="19" spans="1:18" ht="24" customHeight="1" x14ac:dyDescent="0.15">
      <c r="A19" s="19"/>
      <c r="B19" s="24"/>
      <c r="C19" s="74"/>
      <c r="D19" s="7"/>
      <c r="E19" s="7"/>
      <c r="F19" s="7"/>
      <c r="G19" s="19"/>
      <c r="H19" s="19"/>
      <c r="I19" s="19"/>
      <c r="J19" s="19"/>
      <c r="K19" s="19"/>
      <c r="M19" s="51" t="e">
        <f t="shared" si="5"/>
        <v>#DIV/0!</v>
      </c>
      <c r="N19" s="19">
        <v>4600</v>
      </c>
      <c r="O19" s="19">
        <v>4181</v>
      </c>
      <c r="P19" s="51">
        <f t="shared" si="6"/>
        <v>0.90891304347826085</v>
      </c>
      <c r="Q19" s="52"/>
      <c r="R19" s="52"/>
    </row>
    <row r="20" spans="1:18" ht="24" customHeight="1" x14ac:dyDescent="0.15">
      <c r="A20" s="19"/>
      <c r="B20" s="24"/>
      <c r="C20" s="74"/>
      <c r="D20" s="7"/>
      <c r="E20" s="7"/>
      <c r="F20" s="7"/>
      <c r="G20" s="19"/>
      <c r="H20" s="19"/>
      <c r="I20" s="19"/>
      <c r="J20" s="19"/>
      <c r="K20" s="19"/>
      <c r="M20" s="51" t="e">
        <f t="shared" si="5"/>
        <v>#DIV/0!</v>
      </c>
      <c r="N20" s="19">
        <v>4600</v>
      </c>
      <c r="O20" s="19">
        <v>4181</v>
      </c>
      <c r="P20" s="51">
        <f t="shared" si="6"/>
        <v>0.90891304347826085</v>
      </c>
      <c r="Q20" s="52"/>
      <c r="R20" s="52"/>
    </row>
    <row r="21" spans="1:18" ht="24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N21" s="53"/>
      <c r="O21" s="53"/>
    </row>
    <row r="22" spans="1:18" ht="24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N22" s="53"/>
      <c r="O22" s="5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46" customWidth="1"/>
    <col min="2" max="2" width="56.5546875" style="47" customWidth="1"/>
    <col min="3" max="3" width="9.5546875" style="46" customWidth="1"/>
    <col min="4" max="4" width="8.88671875" style="46" customWidth="1"/>
    <col min="5" max="5" width="9.21875" style="46" customWidth="1"/>
    <col min="6" max="6" width="10.5546875" style="48" customWidth="1"/>
    <col min="7" max="7" width="9.6640625" style="46" customWidth="1"/>
    <col min="8" max="8" width="12.6640625" style="49" customWidth="1"/>
    <col min="9" max="9" width="9.6640625" style="46" customWidth="1"/>
    <col min="10" max="10" width="10.5546875" style="44" customWidth="1"/>
    <col min="11" max="11" width="8.44140625" style="46" customWidth="1"/>
    <col min="12" max="16384" width="8.88671875" style="27"/>
  </cols>
  <sheetData>
    <row r="1" spans="1:12" ht="36" customHeight="1" x14ac:dyDescent="0.15">
      <c r="A1" s="13" t="s">
        <v>21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56"/>
    </row>
    <row r="2" spans="1:12" ht="25.5" customHeight="1" x14ac:dyDescent="0.15">
      <c r="A2" s="78" t="s">
        <v>99</v>
      </c>
      <c r="B2" s="77"/>
      <c r="C2" s="38"/>
      <c r="D2" s="40"/>
      <c r="E2" s="40"/>
      <c r="F2" s="42"/>
      <c r="G2" s="40"/>
      <c r="H2" s="43"/>
      <c r="I2" s="40"/>
      <c r="K2" s="42" t="s">
        <v>89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16" t="s">
        <v>18</v>
      </c>
      <c r="G3" s="2" t="s">
        <v>23</v>
      </c>
      <c r="H3" s="2" t="s">
        <v>100</v>
      </c>
      <c r="I3" s="2" t="s">
        <v>24</v>
      </c>
      <c r="J3" s="16" t="s">
        <v>25</v>
      </c>
      <c r="K3" s="2" t="s">
        <v>1</v>
      </c>
    </row>
    <row r="4" spans="1:12" ht="24" customHeight="1" x14ac:dyDescent="0.15">
      <c r="A4" s="19" t="s">
        <v>279</v>
      </c>
      <c r="B4" s="110" t="s">
        <v>287</v>
      </c>
      <c r="C4" s="74" t="s">
        <v>288</v>
      </c>
      <c r="D4" s="7" t="s">
        <v>291</v>
      </c>
      <c r="E4" s="17" t="s">
        <v>299</v>
      </c>
      <c r="F4" s="21">
        <v>97792750</v>
      </c>
      <c r="G4" s="131">
        <v>0.87744999999999995</v>
      </c>
      <c r="H4" s="5" t="s">
        <v>301</v>
      </c>
      <c r="I4" s="20">
        <v>0.87795000000000001</v>
      </c>
      <c r="J4" s="19">
        <v>85857500</v>
      </c>
      <c r="K4" s="5"/>
      <c r="L4" s="45"/>
    </row>
    <row r="5" spans="1:12" ht="24" customHeight="1" x14ac:dyDescent="0.15">
      <c r="A5" s="19" t="s">
        <v>279</v>
      </c>
      <c r="B5" s="24" t="s">
        <v>295</v>
      </c>
      <c r="C5" s="74" t="s">
        <v>288</v>
      </c>
      <c r="D5" s="7" t="s">
        <v>291</v>
      </c>
      <c r="E5" s="17" t="s">
        <v>297</v>
      </c>
      <c r="F5" s="21">
        <v>112045350</v>
      </c>
      <c r="G5" s="131">
        <v>0.87744999999999995</v>
      </c>
      <c r="H5" s="5" t="s">
        <v>298</v>
      </c>
      <c r="I5" s="20">
        <v>0.87748999999999999</v>
      </c>
      <c r="J5" s="19">
        <v>98319000</v>
      </c>
      <c r="K5" s="5"/>
      <c r="L5" s="45"/>
    </row>
    <row r="6" spans="1:12" ht="24" customHeight="1" x14ac:dyDescent="0.15">
      <c r="A6" s="19"/>
      <c r="B6" s="213" t="s">
        <v>174</v>
      </c>
      <c r="C6" s="74"/>
      <c r="D6" s="7"/>
      <c r="E6" s="17"/>
      <c r="F6" s="21"/>
      <c r="G6" s="131"/>
      <c r="H6" s="5"/>
      <c r="I6" s="22"/>
      <c r="J6" s="19"/>
      <c r="K6" s="5"/>
      <c r="L6" s="45"/>
    </row>
    <row r="7" spans="1:12" ht="24" customHeight="1" x14ac:dyDescent="0.15">
      <c r="A7" s="19"/>
      <c r="B7" s="24"/>
      <c r="C7" s="74"/>
      <c r="D7" s="7"/>
      <c r="E7" s="17"/>
      <c r="F7" s="21"/>
      <c r="G7" s="131"/>
      <c r="H7" s="5"/>
      <c r="I7" s="20"/>
      <c r="J7" s="19"/>
      <c r="K7" s="5"/>
      <c r="L7" s="45"/>
    </row>
    <row r="8" spans="1:12" ht="24" customHeight="1" x14ac:dyDescent="0.15">
      <c r="A8" s="19"/>
      <c r="B8" s="90"/>
      <c r="C8" s="74"/>
      <c r="D8" s="7"/>
      <c r="E8" s="17"/>
      <c r="F8" s="21"/>
      <c r="G8" s="131"/>
      <c r="H8" s="5"/>
      <c r="I8" s="22"/>
      <c r="J8" s="19"/>
      <c r="K8" s="5"/>
      <c r="L8" s="45"/>
    </row>
    <row r="9" spans="1:12" ht="24" customHeight="1" x14ac:dyDescent="0.15">
      <c r="A9" s="19"/>
      <c r="B9" s="24"/>
      <c r="C9" s="74"/>
      <c r="D9" s="7"/>
      <c r="E9" s="17"/>
      <c r="F9" s="21"/>
      <c r="G9" s="131"/>
      <c r="H9" s="5"/>
      <c r="I9" s="20"/>
      <c r="J9" s="19"/>
      <c r="K9" s="5"/>
      <c r="L9" s="45"/>
    </row>
    <row r="10" spans="1:12" ht="24" customHeight="1" x14ac:dyDescent="0.15">
      <c r="A10" s="19"/>
      <c r="B10" s="24"/>
      <c r="C10" s="74"/>
      <c r="D10" s="7"/>
      <c r="E10" s="17"/>
      <c r="F10" s="21"/>
      <c r="G10" s="131"/>
      <c r="H10" s="5"/>
      <c r="I10" s="22"/>
      <c r="J10" s="19"/>
      <c r="K10" s="5"/>
      <c r="L10" s="45"/>
    </row>
    <row r="11" spans="1:12" ht="24" customHeight="1" x14ac:dyDescent="0.15">
      <c r="A11" s="19"/>
      <c r="B11" s="24"/>
      <c r="C11" s="74"/>
      <c r="D11" s="7"/>
      <c r="E11" s="17"/>
      <c r="F11" s="21"/>
      <c r="G11" s="131"/>
      <c r="H11" s="5"/>
      <c r="I11" s="20"/>
      <c r="J11" s="19"/>
      <c r="K11" s="5"/>
      <c r="L11" s="45"/>
    </row>
    <row r="12" spans="1:12" ht="24" customHeight="1" x14ac:dyDescent="0.15">
      <c r="A12" s="19"/>
      <c r="B12" s="24"/>
      <c r="C12" s="74"/>
      <c r="D12" s="7"/>
      <c r="E12" s="17"/>
      <c r="F12" s="21"/>
      <c r="G12" s="131"/>
      <c r="H12" s="5"/>
      <c r="I12" s="22"/>
      <c r="J12" s="19"/>
      <c r="K12" s="5"/>
      <c r="L12" s="45"/>
    </row>
    <row r="13" spans="1:12" ht="24" customHeight="1" x14ac:dyDescent="0.15">
      <c r="A13" s="19"/>
      <c r="B13" s="90"/>
      <c r="C13" s="74"/>
      <c r="D13" s="7"/>
      <c r="E13" s="17"/>
      <c r="F13" s="21"/>
      <c r="G13" s="20"/>
      <c r="H13" s="5"/>
      <c r="I13" s="20"/>
      <c r="J13" s="19"/>
      <c r="K13" s="5"/>
      <c r="L13" s="45"/>
    </row>
    <row r="14" spans="1:12" ht="24" customHeight="1" x14ac:dyDescent="0.15">
      <c r="A14" s="19"/>
      <c r="B14" s="18"/>
      <c r="C14" s="74"/>
      <c r="D14" s="7"/>
      <c r="E14" s="17"/>
      <c r="F14" s="21"/>
      <c r="G14" s="134"/>
      <c r="H14" s="5"/>
      <c r="I14" s="20"/>
      <c r="J14" s="19"/>
      <c r="K14" s="5"/>
      <c r="L14" s="45"/>
    </row>
    <row r="15" spans="1:12" ht="24" customHeight="1" x14ac:dyDescent="0.15">
      <c r="A15" s="19"/>
      <c r="B15" s="18"/>
      <c r="C15" s="74"/>
      <c r="D15" s="7"/>
      <c r="E15" s="17"/>
      <c r="F15" s="21"/>
      <c r="G15" s="20"/>
      <c r="H15" s="5"/>
      <c r="I15" s="22"/>
      <c r="J15" s="19"/>
      <c r="K15" s="5"/>
      <c r="L15" s="45"/>
    </row>
    <row r="16" spans="1:12" ht="24" customHeight="1" x14ac:dyDescent="0.15">
      <c r="A16" s="19"/>
      <c r="B16" s="18"/>
      <c r="C16" s="74"/>
      <c r="D16" s="7"/>
      <c r="E16" s="17"/>
      <c r="F16" s="21"/>
      <c r="G16" s="134"/>
      <c r="H16" s="5"/>
      <c r="I16" s="22"/>
      <c r="J16" s="19"/>
      <c r="K16" s="5"/>
      <c r="L16" s="45"/>
    </row>
    <row r="17" spans="1:12" ht="24" customHeight="1" x14ac:dyDescent="0.15">
      <c r="A17" s="19"/>
      <c r="B17" s="18"/>
      <c r="C17" s="74"/>
      <c r="D17" s="7"/>
      <c r="E17" s="17"/>
      <c r="F17" s="21"/>
      <c r="G17" s="20"/>
      <c r="H17" s="5"/>
      <c r="I17" s="22"/>
      <c r="J17" s="19"/>
      <c r="K17" s="5"/>
      <c r="L17" s="45"/>
    </row>
    <row r="18" spans="1:12" ht="24" customHeight="1" x14ac:dyDescent="0.15">
      <c r="A18" s="17"/>
      <c r="B18" s="18"/>
      <c r="C18" s="74"/>
      <c r="D18" s="7"/>
      <c r="E18" s="17"/>
      <c r="F18" s="21"/>
      <c r="G18" s="20"/>
      <c r="H18" s="5"/>
      <c r="I18" s="22"/>
      <c r="J18" s="19"/>
      <c r="K18" s="5"/>
      <c r="L18" s="45"/>
    </row>
    <row r="19" spans="1:12" ht="24" customHeight="1" x14ac:dyDescent="0.15">
      <c r="A19" s="17"/>
      <c r="B19" s="18"/>
      <c r="C19" s="74"/>
      <c r="D19" s="7"/>
      <c r="E19" s="17"/>
      <c r="F19" s="21"/>
      <c r="G19" s="20"/>
      <c r="H19" s="5"/>
      <c r="I19" s="22"/>
      <c r="J19" s="19"/>
      <c r="K19" s="5"/>
      <c r="L19" s="45"/>
    </row>
    <row r="20" spans="1:12" ht="24" customHeight="1" x14ac:dyDescent="0.15">
      <c r="A20" s="17"/>
      <c r="B20" s="18"/>
      <c r="C20" s="74"/>
      <c r="D20" s="7"/>
      <c r="E20" s="17"/>
      <c r="F20" s="21"/>
      <c r="G20" s="20"/>
      <c r="H20" s="5"/>
      <c r="I20" s="22"/>
      <c r="J20" s="19"/>
      <c r="K20" s="5"/>
      <c r="L20" s="4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4" customHeight="1" x14ac:dyDescent="0.25"/>
  <cols>
    <col min="1" max="1" width="11.109375" style="233" customWidth="1"/>
    <col min="2" max="2" width="37.109375" style="233" customWidth="1"/>
    <col min="3" max="3" width="31.77734375" style="233" customWidth="1"/>
    <col min="4" max="4" width="9.33203125" style="234" customWidth="1"/>
    <col min="5" max="9" width="9.33203125" style="233" customWidth="1"/>
    <col min="10" max="10" width="9.6640625" style="233" customWidth="1"/>
    <col min="11" max="11" width="4.88671875" style="34" customWidth="1"/>
    <col min="12" max="12" width="8.88671875" style="34"/>
    <col min="13" max="16384" width="8.88671875" style="84"/>
  </cols>
  <sheetData>
    <row r="1" spans="1:13" ht="36" customHeight="1" x14ac:dyDescent="0.55000000000000004">
      <c r="A1" s="227" t="s">
        <v>85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228"/>
      <c r="M1" s="229"/>
    </row>
    <row r="2" spans="1:13" ht="25.5" customHeight="1" x14ac:dyDescent="0.25">
      <c r="A2" s="93" t="s">
        <v>99</v>
      </c>
      <c r="B2" s="230"/>
      <c r="C2" s="230"/>
      <c r="D2" s="230"/>
      <c r="E2" s="231"/>
      <c r="F2" s="231"/>
      <c r="G2" s="231"/>
      <c r="H2" s="231"/>
      <c r="I2" s="84"/>
      <c r="J2" s="232" t="s">
        <v>90</v>
      </c>
    </row>
    <row r="3" spans="1:13" ht="35.2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ht="24" customHeight="1" x14ac:dyDescent="0.25">
      <c r="A4" s="60" t="s">
        <v>97</v>
      </c>
      <c r="B4" s="10" t="s">
        <v>176</v>
      </c>
      <c r="C4" s="10" t="s">
        <v>115</v>
      </c>
      <c r="D4" s="71">
        <v>7101600</v>
      </c>
      <c r="E4" s="264">
        <v>44162</v>
      </c>
      <c r="F4" s="264">
        <v>44197</v>
      </c>
      <c r="G4" s="264">
        <v>44561</v>
      </c>
      <c r="H4" s="264">
        <v>44286</v>
      </c>
      <c r="I4" s="264">
        <v>44287</v>
      </c>
      <c r="J4" s="9"/>
      <c r="K4" s="85"/>
    </row>
    <row r="5" spans="1:13" ht="24" customHeight="1" x14ac:dyDescent="0.25">
      <c r="A5" s="60" t="s">
        <v>97</v>
      </c>
      <c r="B5" s="10" t="s">
        <v>177</v>
      </c>
      <c r="C5" s="10" t="s">
        <v>115</v>
      </c>
      <c r="D5" s="71">
        <v>3020400</v>
      </c>
      <c r="E5" s="264">
        <v>44162</v>
      </c>
      <c r="F5" s="264" t="s">
        <v>181</v>
      </c>
      <c r="G5" s="264">
        <v>44561</v>
      </c>
      <c r="H5" s="264">
        <v>44286</v>
      </c>
      <c r="I5" s="264">
        <v>44287</v>
      </c>
      <c r="J5" s="11"/>
    </row>
    <row r="6" spans="1:13" ht="24" customHeight="1" x14ac:dyDescent="0.25">
      <c r="A6" s="60" t="s">
        <v>97</v>
      </c>
      <c r="B6" s="10" t="s">
        <v>178</v>
      </c>
      <c r="C6" s="10" t="s">
        <v>180</v>
      </c>
      <c r="D6" s="71">
        <v>11400000</v>
      </c>
      <c r="E6" s="264">
        <v>44166</v>
      </c>
      <c r="F6" s="264">
        <v>44136</v>
      </c>
      <c r="G6" s="264">
        <v>44500</v>
      </c>
      <c r="H6" s="264">
        <v>44286</v>
      </c>
      <c r="I6" s="264">
        <v>44287</v>
      </c>
      <c r="J6" s="9"/>
    </row>
    <row r="7" spans="1:13" ht="24" customHeight="1" x14ac:dyDescent="0.25">
      <c r="A7" s="60" t="s">
        <v>97</v>
      </c>
      <c r="B7" s="6" t="s">
        <v>111</v>
      </c>
      <c r="C7" s="6" t="s">
        <v>112</v>
      </c>
      <c r="D7" s="70">
        <v>3600000</v>
      </c>
      <c r="E7" s="264">
        <v>44180</v>
      </c>
      <c r="F7" s="264">
        <v>44197</v>
      </c>
      <c r="G7" s="264">
        <v>44561</v>
      </c>
      <c r="H7" s="264">
        <v>44286</v>
      </c>
      <c r="I7" s="264">
        <v>44287</v>
      </c>
      <c r="J7" s="9"/>
    </row>
    <row r="8" spans="1:13" ht="24" customHeight="1" x14ac:dyDescent="0.25">
      <c r="A8" s="60" t="s">
        <v>97</v>
      </c>
      <c r="B8" s="6" t="s">
        <v>114</v>
      </c>
      <c r="C8" s="6" t="s">
        <v>115</v>
      </c>
      <c r="D8" s="70">
        <v>6954000</v>
      </c>
      <c r="E8" s="264">
        <v>44183</v>
      </c>
      <c r="F8" s="264">
        <v>44197</v>
      </c>
      <c r="G8" s="264">
        <v>44561</v>
      </c>
      <c r="H8" s="264">
        <v>44286</v>
      </c>
      <c r="I8" s="264">
        <v>44287</v>
      </c>
      <c r="J8" s="62"/>
    </row>
    <row r="9" spans="1:13" ht="24" customHeight="1" x14ac:dyDescent="0.25">
      <c r="A9" s="60" t="s">
        <v>97</v>
      </c>
      <c r="B9" s="6" t="s">
        <v>116</v>
      </c>
      <c r="C9" s="6" t="s">
        <v>117</v>
      </c>
      <c r="D9" s="72">
        <v>4999920</v>
      </c>
      <c r="E9" s="264">
        <v>44186</v>
      </c>
      <c r="F9" s="264">
        <v>44197</v>
      </c>
      <c r="G9" s="264">
        <v>44561</v>
      </c>
      <c r="H9" s="264">
        <v>44286</v>
      </c>
      <c r="I9" s="264">
        <v>44287</v>
      </c>
      <c r="J9" s="62"/>
    </row>
    <row r="10" spans="1:13" ht="24" customHeight="1" x14ac:dyDescent="0.25">
      <c r="A10" s="60" t="s">
        <v>97</v>
      </c>
      <c r="B10" s="6" t="s">
        <v>118</v>
      </c>
      <c r="C10" s="6" t="s">
        <v>113</v>
      </c>
      <c r="D10" s="72">
        <v>4440000</v>
      </c>
      <c r="E10" s="264">
        <v>44186</v>
      </c>
      <c r="F10" s="264">
        <v>44197</v>
      </c>
      <c r="G10" s="264">
        <v>44561</v>
      </c>
      <c r="H10" s="264">
        <v>44286</v>
      </c>
      <c r="I10" s="264">
        <v>44287</v>
      </c>
      <c r="J10" s="62"/>
    </row>
    <row r="11" spans="1:13" ht="24" customHeight="1" x14ac:dyDescent="0.25">
      <c r="A11" s="60" t="s">
        <v>97</v>
      </c>
      <c r="B11" s="6" t="s">
        <v>119</v>
      </c>
      <c r="C11" s="6" t="s">
        <v>120</v>
      </c>
      <c r="D11" s="72">
        <v>5280000</v>
      </c>
      <c r="E11" s="264">
        <v>44186</v>
      </c>
      <c r="F11" s="264">
        <v>44197</v>
      </c>
      <c r="G11" s="264">
        <v>44561</v>
      </c>
      <c r="H11" s="264">
        <v>44286</v>
      </c>
      <c r="I11" s="264">
        <v>44287</v>
      </c>
      <c r="J11" s="62"/>
    </row>
    <row r="12" spans="1:13" ht="24" customHeight="1" x14ac:dyDescent="0.25">
      <c r="A12" s="60" t="s">
        <v>214</v>
      </c>
      <c r="B12" s="6" t="s">
        <v>121</v>
      </c>
      <c r="C12" s="6" t="s">
        <v>122</v>
      </c>
      <c r="D12" s="72">
        <v>14616000</v>
      </c>
      <c r="E12" s="264">
        <v>44186</v>
      </c>
      <c r="F12" s="264">
        <v>44197</v>
      </c>
      <c r="G12" s="264">
        <v>44561</v>
      </c>
      <c r="H12" s="264">
        <v>44286</v>
      </c>
      <c r="I12" s="264">
        <v>44287</v>
      </c>
      <c r="J12" s="62"/>
    </row>
    <row r="13" spans="1:13" ht="24" customHeight="1" x14ac:dyDescent="0.25">
      <c r="A13" s="60" t="s">
        <v>97</v>
      </c>
      <c r="B13" s="6" t="s">
        <v>123</v>
      </c>
      <c r="C13" s="6" t="s">
        <v>124</v>
      </c>
      <c r="D13" s="72">
        <v>3960000</v>
      </c>
      <c r="E13" s="264">
        <v>44187</v>
      </c>
      <c r="F13" s="264">
        <v>44197</v>
      </c>
      <c r="G13" s="264">
        <v>44561</v>
      </c>
      <c r="H13" s="264">
        <v>44286</v>
      </c>
      <c r="I13" s="264">
        <v>44287</v>
      </c>
      <c r="J13" s="62"/>
    </row>
    <row r="14" spans="1:13" ht="24" customHeight="1" x14ac:dyDescent="0.25">
      <c r="A14" s="62" t="s">
        <v>97</v>
      </c>
      <c r="B14" s="6" t="s">
        <v>125</v>
      </c>
      <c r="C14" s="6" t="s">
        <v>126</v>
      </c>
      <c r="D14" s="270">
        <v>8033330</v>
      </c>
      <c r="E14" s="264">
        <v>44187</v>
      </c>
      <c r="F14" s="264">
        <v>44197</v>
      </c>
      <c r="G14" s="264">
        <v>44227</v>
      </c>
      <c r="H14" s="264">
        <v>44227</v>
      </c>
      <c r="I14" s="264">
        <v>44228</v>
      </c>
      <c r="J14" s="62" t="s">
        <v>202</v>
      </c>
    </row>
    <row r="15" spans="1:13" ht="24" customHeight="1" x14ac:dyDescent="0.25">
      <c r="A15" s="60" t="s">
        <v>97</v>
      </c>
      <c r="B15" s="6" t="s">
        <v>127</v>
      </c>
      <c r="C15" s="6" t="s">
        <v>128</v>
      </c>
      <c r="D15" s="72">
        <v>3600000</v>
      </c>
      <c r="E15" s="264">
        <v>44193</v>
      </c>
      <c r="F15" s="264">
        <v>44197</v>
      </c>
      <c r="G15" s="264">
        <v>44561</v>
      </c>
      <c r="H15" s="264">
        <v>44286</v>
      </c>
      <c r="I15" s="264">
        <v>44287</v>
      </c>
      <c r="J15" s="62"/>
    </row>
    <row r="16" spans="1:13" ht="24" customHeight="1" x14ac:dyDescent="0.25">
      <c r="A16" s="60" t="s">
        <v>191</v>
      </c>
      <c r="B16" s="6" t="s">
        <v>129</v>
      </c>
      <c r="C16" s="6" t="s">
        <v>130</v>
      </c>
      <c r="D16" s="72">
        <v>3540480</v>
      </c>
      <c r="E16" s="264">
        <v>44194</v>
      </c>
      <c r="F16" s="264">
        <v>44197</v>
      </c>
      <c r="G16" s="264">
        <v>44561</v>
      </c>
      <c r="H16" s="264">
        <v>44286</v>
      </c>
      <c r="I16" s="264">
        <v>44287</v>
      </c>
      <c r="J16" s="62"/>
    </row>
    <row r="17" spans="1:12" ht="24" customHeight="1" x14ac:dyDescent="0.25">
      <c r="A17" s="60" t="s">
        <v>213</v>
      </c>
      <c r="B17" s="6" t="s">
        <v>131</v>
      </c>
      <c r="C17" s="6" t="s">
        <v>132</v>
      </c>
      <c r="D17" s="72">
        <v>14964000</v>
      </c>
      <c r="E17" s="264">
        <v>44194</v>
      </c>
      <c r="F17" s="264">
        <v>44197</v>
      </c>
      <c r="G17" s="264">
        <v>44561</v>
      </c>
      <c r="H17" s="264">
        <v>44286</v>
      </c>
      <c r="I17" s="264">
        <v>44287</v>
      </c>
      <c r="J17" s="62"/>
    </row>
    <row r="18" spans="1:12" ht="24" customHeight="1" thickBot="1" x14ac:dyDescent="0.3">
      <c r="A18" s="217" t="s">
        <v>191</v>
      </c>
      <c r="B18" s="218" t="s">
        <v>133</v>
      </c>
      <c r="C18" s="218" t="s">
        <v>134</v>
      </c>
      <c r="D18" s="219">
        <v>9600000</v>
      </c>
      <c r="E18" s="265">
        <v>44195</v>
      </c>
      <c r="F18" s="265">
        <v>44197</v>
      </c>
      <c r="G18" s="265">
        <v>44561</v>
      </c>
      <c r="H18" s="265">
        <v>44286</v>
      </c>
      <c r="I18" s="265">
        <v>44287</v>
      </c>
      <c r="J18" s="220"/>
    </row>
    <row r="19" spans="1:12" ht="24" customHeight="1" thickTop="1" x14ac:dyDescent="0.25">
      <c r="A19" s="215" t="s">
        <v>191</v>
      </c>
      <c r="B19" s="120" t="s">
        <v>103</v>
      </c>
      <c r="C19" s="120" t="s">
        <v>184</v>
      </c>
      <c r="D19" s="216">
        <v>8370000</v>
      </c>
      <c r="E19" s="266">
        <v>44200</v>
      </c>
      <c r="F19" s="267">
        <v>44200</v>
      </c>
      <c r="G19" s="267">
        <v>44207</v>
      </c>
      <c r="H19" s="267">
        <v>44207</v>
      </c>
      <c r="I19" s="267">
        <v>44207</v>
      </c>
      <c r="J19" s="119" t="s">
        <v>202</v>
      </c>
    </row>
    <row r="20" spans="1:12" ht="24" customHeight="1" x14ac:dyDescent="0.25">
      <c r="A20" s="60" t="s">
        <v>191</v>
      </c>
      <c r="B20" s="6" t="s">
        <v>186</v>
      </c>
      <c r="C20" s="6" t="s">
        <v>187</v>
      </c>
      <c r="D20" s="72">
        <v>1230000</v>
      </c>
      <c r="E20" s="268">
        <v>44203</v>
      </c>
      <c r="F20" s="264">
        <v>44203</v>
      </c>
      <c r="G20" s="264">
        <v>44208</v>
      </c>
      <c r="H20" s="264">
        <v>44208</v>
      </c>
      <c r="I20" s="264">
        <v>44207</v>
      </c>
      <c r="J20" s="62" t="s">
        <v>202</v>
      </c>
    </row>
    <row r="21" spans="1:12" ht="24" customHeight="1" x14ac:dyDescent="0.25">
      <c r="A21" s="60" t="s">
        <v>191</v>
      </c>
      <c r="B21" s="6" t="s">
        <v>188</v>
      </c>
      <c r="C21" s="6" t="s">
        <v>201</v>
      </c>
      <c r="D21" s="72">
        <v>2757000</v>
      </c>
      <c r="E21" s="268">
        <v>44207</v>
      </c>
      <c r="F21" s="264">
        <v>44207</v>
      </c>
      <c r="G21" s="264">
        <v>44237</v>
      </c>
      <c r="H21" s="264">
        <v>44236</v>
      </c>
      <c r="I21" s="264">
        <v>44236</v>
      </c>
      <c r="J21" s="62" t="s">
        <v>203</v>
      </c>
    </row>
    <row r="22" spans="1:12" ht="24" customHeight="1" x14ac:dyDescent="0.25">
      <c r="A22" s="60" t="s">
        <v>97</v>
      </c>
      <c r="B22" s="6" t="s">
        <v>209</v>
      </c>
      <c r="C22" s="6" t="s">
        <v>126</v>
      </c>
      <c r="D22" s="72">
        <v>243930000</v>
      </c>
      <c r="E22" s="268">
        <v>44221</v>
      </c>
      <c r="F22" s="264">
        <v>44228</v>
      </c>
      <c r="G22" s="264">
        <v>44561</v>
      </c>
      <c r="H22" s="264">
        <v>44286</v>
      </c>
      <c r="I22" s="264">
        <v>44287</v>
      </c>
      <c r="J22" s="62"/>
    </row>
    <row r="23" spans="1:12" ht="24" customHeight="1" x14ac:dyDescent="0.25">
      <c r="A23" s="60" t="s">
        <v>97</v>
      </c>
      <c r="B23" s="6" t="s">
        <v>189</v>
      </c>
      <c r="C23" s="6" t="s">
        <v>190</v>
      </c>
      <c r="D23" s="72">
        <v>4776300</v>
      </c>
      <c r="E23" s="268">
        <v>44222</v>
      </c>
      <c r="F23" s="264">
        <v>44231</v>
      </c>
      <c r="G23" s="264">
        <v>44231</v>
      </c>
      <c r="H23" s="264">
        <v>44230</v>
      </c>
      <c r="I23" s="264">
        <v>44230</v>
      </c>
      <c r="J23" s="62" t="s">
        <v>203</v>
      </c>
    </row>
    <row r="24" spans="1:12" ht="24" customHeight="1" x14ac:dyDescent="0.25">
      <c r="A24" s="60" t="s">
        <v>97</v>
      </c>
      <c r="B24" s="6" t="s">
        <v>204</v>
      </c>
      <c r="C24" s="6" t="s">
        <v>205</v>
      </c>
      <c r="D24" s="72">
        <v>16500000</v>
      </c>
      <c r="E24" s="268">
        <v>44235</v>
      </c>
      <c r="F24" s="264">
        <v>44235</v>
      </c>
      <c r="G24" s="264">
        <v>44252</v>
      </c>
      <c r="H24" s="264">
        <v>44252</v>
      </c>
      <c r="I24" s="264">
        <v>44252</v>
      </c>
      <c r="J24" s="62" t="s">
        <v>203</v>
      </c>
    </row>
    <row r="25" spans="1:12" ht="24" customHeight="1" x14ac:dyDescent="0.25">
      <c r="A25" s="60" t="s">
        <v>97</v>
      </c>
      <c r="B25" s="6" t="s">
        <v>210</v>
      </c>
      <c r="C25" s="6" t="s">
        <v>215</v>
      </c>
      <c r="D25" s="72">
        <v>2400000</v>
      </c>
      <c r="E25" s="268">
        <v>44242</v>
      </c>
      <c r="F25" s="264">
        <v>44256</v>
      </c>
      <c r="G25" s="264">
        <v>44377</v>
      </c>
      <c r="H25" s="264"/>
      <c r="I25" s="264"/>
      <c r="J25" s="62"/>
    </row>
    <row r="26" spans="1:12" ht="24" customHeight="1" x14ac:dyDescent="0.25">
      <c r="A26" s="60" t="s">
        <v>97</v>
      </c>
      <c r="B26" s="6" t="s">
        <v>211</v>
      </c>
      <c r="C26" s="6" t="s">
        <v>216</v>
      </c>
      <c r="D26" s="72">
        <v>16863000</v>
      </c>
      <c r="E26" s="268">
        <v>44243</v>
      </c>
      <c r="F26" s="264">
        <v>44245</v>
      </c>
      <c r="G26" s="264">
        <v>44347</v>
      </c>
      <c r="H26" s="264"/>
      <c r="I26" s="264"/>
      <c r="J26" s="62"/>
    </row>
    <row r="27" spans="1:12" ht="24" customHeight="1" x14ac:dyDescent="0.25">
      <c r="A27" s="60" t="s">
        <v>97</v>
      </c>
      <c r="B27" s="6" t="s">
        <v>212</v>
      </c>
      <c r="C27" s="6" t="s">
        <v>217</v>
      </c>
      <c r="D27" s="72">
        <v>3690000</v>
      </c>
      <c r="E27" s="268">
        <v>44252</v>
      </c>
      <c r="F27" s="264">
        <v>44253</v>
      </c>
      <c r="G27" s="264">
        <v>44264</v>
      </c>
      <c r="H27" s="264">
        <v>44264</v>
      </c>
      <c r="I27" s="264">
        <v>44267</v>
      </c>
      <c r="J27" s="62" t="s">
        <v>302</v>
      </c>
    </row>
    <row r="28" spans="1:12" ht="24" customHeight="1" x14ac:dyDescent="0.25">
      <c r="A28" s="60" t="s">
        <v>97</v>
      </c>
      <c r="B28" s="226" t="s">
        <v>107</v>
      </c>
      <c r="C28" s="6" t="s">
        <v>218</v>
      </c>
      <c r="D28" s="72">
        <v>9600000</v>
      </c>
      <c r="E28" s="268">
        <v>44253</v>
      </c>
      <c r="F28" s="264">
        <v>44256</v>
      </c>
      <c r="G28" s="264">
        <v>44561</v>
      </c>
      <c r="H28" s="264">
        <v>44286</v>
      </c>
      <c r="I28" s="264">
        <v>44287</v>
      </c>
      <c r="J28" s="62"/>
    </row>
    <row r="29" spans="1:12" s="278" customFormat="1" ht="24" hidden="1" customHeight="1" x14ac:dyDescent="0.25">
      <c r="A29" s="271" t="s">
        <v>97</v>
      </c>
      <c r="B29" s="272" t="s">
        <v>303</v>
      </c>
      <c r="C29" s="273" t="s">
        <v>230</v>
      </c>
      <c r="D29" s="274">
        <v>2463230</v>
      </c>
      <c r="E29" s="275">
        <v>44265</v>
      </c>
      <c r="F29" s="276">
        <v>44265</v>
      </c>
      <c r="G29" s="276">
        <v>44295</v>
      </c>
      <c r="H29" s="276"/>
      <c r="I29" s="276"/>
      <c r="J29" s="277"/>
      <c r="K29" s="214"/>
      <c r="L29" s="214"/>
    </row>
    <row r="30" spans="1:12" s="278" customFormat="1" ht="24" hidden="1" customHeight="1" x14ac:dyDescent="0.25">
      <c r="A30" s="271" t="s">
        <v>97</v>
      </c>
      <c r="B30" s="272" t="s">
        <v>165</v>
      </c>
      <c r="C30" s="273" t="s">
        <v>230</v>
      </c>
      <c r="D30" s="274">
        <v>3375120</v>
      </c>
      <c r="E30" s="275">
        <v>44265</v>
      </c>
      <c r="F30" s="276">
        <v>44265</v>
      </c>
      <c r="G30" s="276">
        <v>44280</v>
      </c>
      <c r="H30" s="276"/>
      <c r="I30" s="276"/>
      <c r="J30" s="277"/>
      <c r="K30" s="214"/>
      <c r="L30" s="214"/>
    </row>
    <row r="31" spans="1:12" s="278" customFormat="1" ht="24" hidden="1" customHeight="1" x14ac:dyDescent="0.25">
      <c r="A31" s="271" t="s">
        <v>97</v>
      </c>
      <c r="B31" s="272" t="s">
        <v>304</v>
      </c>
      <c r="C31" s="273" t="s">
        <v>216</v>
      </c>
      <c r="D31" s="274">
        <v>17941000</v>
      </c>
      <c r="E31" s="275">
        <v>44266</v>
      </c>
      <c r="F31" s="276" t="s">
        <v>318</v>
      </c>
      <c r="G31" s="279" t="s">
        <v>319</v>
      </c>
      <c r="H31" s="276"/>
      <c r="I31" s="276"/>
      <c r="J31" s="277"/>
      <c r="K31" s="214"/>
      <c r="L31" s="214"/>
    </row>
    <row r="32" spans="1:12" ht="24" customHeight="1" x14ac:dyDescent="0.25">
      <c r="A32" s="60" t="s">
        <v>97</v>
      </c>
      <c r="B32" s="226" t="s">
        <v>305</v>
      </c>
      <c r="C32" s="6" t="s">
        <v>313</v>
      </c>
      <c r="D32" s="72">
        <v>5861500</v>
      </c>
      <c r="E32" s="268">
        <v>44270</v>
      </c>
      <c r="F32" s="264">
        <v>44268</v>
      </c>
      <c r="G32" s="264">
        <v>44274</v>
      </c>
      <c r="H32" s="264">
        <v>44274</v>
      </c>
      <c r="I32" s="264">
        <v>44274</v>
      </c>
      <c r="J32" s="62" t="s">
        <v>302</v>
      </c>
    </row>
    <row r="33" spans="1:12" ht="24" customHeight="1" x14ac:dyDescent="0.25">
      <c r="A33" s="60" t="s">
        <v>97</v>
      </c>
      <c r="B33" s="226" t="s">
        <v>167</v>
      </c>
      <c r="C33" s="6" t="s">
        <v>230</v>
      </c>
      <c r="D33" s="72">
        <v>1970580</v>
      </c>
      <c r="E33" s="268">
        <v>44279</v>
      </c>
      <c r="F33" s="264">
        <v>44279</v>
      </c>
      <c r="G33" s="264">
        <v>44294</v>
      </c>
      <c r="H33" s="264">
        <v>44288</v>
      </c>
      <c r="I33" s="264">
        <v>44288</v>
      </c>
      <c r="J33" s="62" t="s">
        <v>320</v>
      </c>
    </row>
    <row r="34" spans="1:12" s="278" customFormat="1" ht="24" hidden="1" customHeight="1" x14ac:dyDescent="0.25">
      <c r="A34" s="271" t="s">
        <v>97</v>
      </c>
      <c r="B34" s="272" t="s">
        <v>306</v>
      </c>
      <c r="C34" s="273" t="s">
        <v>314</v>
      </c>
      <c r="D34" s="274">
        <v>1900000</v>
      </c>
      <c r="E34" s="275">
        <v>44281</v>
      </c>
      <c r="F34" s="276">
        <v>44284</v>
      </c>
      <c r="G34" s="276">
        <v>44561</v>
      </c>
      <c r="H34" s="276"/>
      <c r="I34" s="276"/>
      <c r="J34" s="277"/>
      <c r="K34" s="214"/>
      <c r="L34" s="214"/>
    </row>
    <row r="35" spans="1:12" s="278" customFormat="1" ht="24" hidden="1" customHeight="1" x14ac:dyDescent="0.25">
      <c r="A35" s="271" t="s">
        <v>97</v>
      </c>
      <c r="B35" s="272" t="s">
        <v>307</v>
      </c>
      <c r="C35" s="273" t="s">
        <v>315</v>
      </c>
      <c r="D35" s="274">
        <v>830000</v>
      </c>
      <c r="E35" s="275">
        <v>44285</v>
      </c>
      <c r="F35" s="276">
        <v>44285</v>
      </c>
      <c r="G35" s="276">
        <v>44292</v>
      </c>
      <c r="H35" s="276"/>
      <c r="I35" s="276"/>
      <c r="J35" s="277"/>
      <c r="K35" s="214"/>
      <c r="L35" s="214"/>
    </row>
    <row r="36" spans="1:12" s="278" customFormat="1" ht="24" hidden="1" customHeight="1" x14ac:dyDescent="0.25">
      <c r="A36" s="271" t="s">
        <v>97</v>
      </c>
      <c r="B36" s="272" t="s">
        <v>308</v>
      </c>
      <c r="C36" s="273" t="s">
        <v>115</v>
      </c>
      <c r="D36" s="274">
        <v>7615300</v>
      </c>
      <c r="E36" s="275">
        <v>44286</v>
      </c>
      <c r="F36" s="276">
        <v>44287</v>
      </c>
      <c r="G36" s="276">
        <v>44561</v>
      </c>
      <c r="H36" s="276"/>
      <c r="I36" s="276"/>
      <c r="J36" s="277"/>
      <c r="K36" s="214"/>
      <c r="L36" s="214"/>
    </row>
    <row r="37" spans="1:12" s="278" customFormat="1" ht="24" hidden="1" customHeight="1" x14ac:dyDescent="0.25">
      <c r="A37" s="271" t="s">
        <v>97</v>
      </c>
      <c r="B37" s="272" t="s">
        <v>309</v>
      </c>
      <c r="C37" s="273" t="s">
        <v>316</v>
      </c>
      <c r="D37" s="274">
        <v>5583600</v>
      </c>
      <c r="E37" s="275">
        <v>44286</v>
      </c>
      <c r="F37" s="276">
        <v>44286</v>
      </c>
      <c r="G37" s="276">
        <v>44306</v>
      </c>
      <c r="H37" s="276"/>
      <c r="I37" s="276"/>
      <c r="J37" s="277"/>
      <c r="K37" s="214"/>
      <c r="L37" s="214"/>
    </row>
    <row r="38" spans="1:12" s="278" customFormat="1" ht="24" hidden="1" customHeight="1" x14ac:dyDescent="0.25">
      <c r="A38" s="271" t="s">
        <v>97</v>
      </c>
      <c r="B38" s="272" t="s">
        <v>310</v>
      </c>
      <c r="C38" s="273" t="s">
        <v>230</v>
      </c>
      <c r="D38" s="274">
        <v>62242300</v>
      </c>
      <c r="E38" s="275">
        <v>44286</v>
      </c>
      <c r="F38" s="276">
        <v>44286</v>
      </c>
      <c r="G38" s="276">
        <v>44316</v>
      </c>
      <c r="H38" s="276"/>
      <c r="I38" s="276"/>
      <c r="J38" s="277"/>
      <c r="K38" s="214"/>
      <c r="L38" s="214"/>
    </row>
    <row r="39" spans="1:12" s="278" customFormat="1" ht="24" hidden="1" customHeight="1" x14ac:dyDescent="0.25">
      <c r="A39" s="271" t="s">
        <v>97</v>
      </c>
      <c r="B39" s="272" t="s">
        <v>311</v>
      </c>
      <c r="C39" s="273" t="s">
        <v>230</v>
      </c>
      <c r="D39" s="274">
        <v>21016170</v>
      </c>
      <c r="E39" s="275">
        <v>44286</v>
      </c>
      <c r="F39" s="276">
        <v>44286</v>
      </c>
      <c r="G39" s="276">
        <v>44316</v>
      </c>
      <c r="H39" s="276"/>
      <c r="I39" s="276"/>
      <c r="J39" s="277"/>
      <c r="K39" s="214"/>
      <c r="L39" s="214"/>
    </row>
    <row r="40" spans="1:12" s="278" customFormat="1" ht="24" hidden="1" customHeight="1" x14ac:dyDescent="0.25">
      <c r="A40" s="271" t="s">
        <v>97</v>
      </c>
      <c r="B40" s="272" t="s">
        <v>312</v>
      </c>
      <c r="C40" s="273" t="s">
        <v>230</v>
      </c>
      <c r="D40" s="274">
        <v>27375540</v>
      </c>
      <c r="E40" s="275">
        <v>44286</v>
      </c>
      <c r="F40" s="276">
        <v>44286</v>
      </c>
      <c r="G40" s="276">
        <v>44316</v>
      </c>
      <c r="H40" s="276"/>
      <c r="I40" s="276"/>
      <c r="J40" s="277"/>
      <c r="K40" s="214"/>
      <c r="L40" s="214"/>
    </row>
    <row r="41" spans="1:12" s="278" customFormat="1" ht="24" hidden="1" customHeight="1" x14ac:dyDescent="0.25">
      <c r="A41" s="271" t="s">
        <v>97</v>
      </c>
      <c r="B41" s="272" t="s">
        <v>232</v>
      </c>
      <c r="C41" s="273" t="s">
        <v>317</v>
      </c>
      <c r="D41" s="274">
        <v>5852000</v>
      </c>
      <c r="E41" s="275">
        <v>44288</v>
      </c>
      <c r="F41" s="276">
        <v>44288</v>
      </c>
      <c r="G41" s="276">
        <v>44299</v>
      </c>
      <c r="H41" s="276"/>
      <c r="I41" s="276"/>
      <c r="J41" s="277"/>
      <c r="K41" s="214"/>
      <c r="L41" s="214"/>
    </row>
    <row r="42" spans="1:12" s="278" customFormat="1" ht="24" customHeight="1" x14ac:dyDescent="0.25">
      <c r="A42" s="271"/>
      <c r="B42" s="213" t="s">
        <v>174</v>
      </c>
      <c r="C42" s="273"/>
      <c r="D42" s="274"/>
      <c r="E42" s="275"/>
      <c r="F42" s="276"/>
      <c r="G42" s="276"/>
      <c r="H42" s="276"/>
      <c r="I42" s="276"/>
      <c r="J42" s="277"/>
      <c r="K42" s="214"/>
      <c r="L42" s="214"/>
    </row>
    <row r="43" spans="1:12" ht="24" customHeight="1" x14ac:dyDescent="0.25">
      <c r="A43" s="60"/>
      <c r="B43" s="226"/>
      <c r="C43" s="6"/>
      <c r="D43" s="72"/>
      <c r="E43" s="268"/>
      <c r="F43" s="264"/>
      <c r="G43" s="264"/>
      <c r="H43" s="264"/>
      <c r="I43" s="264"/>
      <c r="J43" s="62"/>
    </row>
    <row r="44" spans="1:12" ht="24" customHeight="1" x14ac:dyDescent="0.25">
      <c r="A44" s="60"/>
      <c r="B44" s="226"/>
      <c r="C44" s="6"/>
      <c r="D44" s="72"/>
      <c r="E44" s="268"/>
      <c r="F44" s="264"/>
      <c r="G44" s="264"/>
      <c r="H44" s="264"/>
      <c r="I44" s="264"/>
      <c r="J44" s="62"/>
    </row>
    <row r="45" spans="1:12" ht="24" customHeight="1" x14ac:dyDescent="0.25">
      <c r="A45" s="60"/>
      <c r="B45" s="226"/>
      <c r="C45" s="6"/>
      <c r="D45" s="72"/>
      <c r="E45" s="268"/>
      <c r="F45" s="264"/>
      <c r="G45" s="264"/>
      <c r="H45" s="264"/>
      <c r="I45" s="264"/>
      <c r="J45" s="62"/>
    </row>
    <row r="46" spans="1:12" ht="24" customHeight="1" x14ac:dyDescent="0.25">
      <c r="A46" s="60"/>
      <c r="B46" s="226"/>
      <c r="C46" s="6"/>
      <c r="D46" s="72"/>
      <c r="E46" s="268"/>
      <c r="F46" s="264"/>
      <c r="G46" s="264"/>
      <c r="H46" s="264"/>
      <c r="I46" s="264"/>
      <c r="J46" s="62"/>
    </row>
    <row r="47" spans="1:12" ht="24" customHeight="1" x14ac:dyDescent="0.25">
      <c r="A47" s="60"/>
      <c r="B47" s="86"/>
      <c r="C47" s="6"/>
      <c r="D47" s="72"/>
      <c r="E47" s="268"/>
      <c r="F47" s="269"/>
      <c r="G47" s="264"/>
      <c r="H47" s="264"/>
      <c r="I47" s="264"/>
      <c r="J47" s="62"/>
    </row>
    <row r="48" spans="1:12" ht="24" customHeight="1" x14ac:dyDescent="0.25">
      <c r="A48" s="60"/>
      <c r="B48" s="6"/>
      <c r="C48" s="6"/>
      <c r="D48" s="72"/>
      <c r="E48" s="268"/>
      <c r="F48" s="269"/>
      <c r="G48" s="264"/>
      <c r="H48" s="264"/>
      <c r="I48" s="264"/>
      <c r="J48" s="62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4" customHeight="1" x14ac:dyDescent="0.15"/>
  <cols>
    <col min="1" max="1" width="11.109375" style="234" customWidth="1"/>
    <col min="2" max="2" width="37.109375" style="237" customWidth="1"/>
    <col min="3" max="3" width="31.77734375" style="238" customWidth="1"/>
    <col min="4" max="4" width="9.33203125" style="239" customWidth="1"/>
    <col min="5" max="8" width="9.33203125" style="240" customWidth="1"/>
    <col min="9" max="9" width="9.33203125" style="234" customWidth="1"/>
    <col min="10" max="10" width="0" style="253" hidden="1" customWidth="1"/>
    <col min="11" max="11" width="10.109375" style="253" hidden="1" customWidth="1"/>
    <col min="12" max="16384" width="8.88671875" style="253"/>
  </cols>
  <sheetData>
    <row r="1" spans="1:11" ht="36" customHeight="1" x14ac:dyDescent="0.15">
      <c r="A1" s="227" t="s">
        <v>17</v>
      </c>
      <c r="B1" s="227"/>
      <c r="C1" s="227"/>
      <c r="D1" s="227"/>
      <c r="E1" s="227"/>
      <c r="F1" s="227"/>
      <c r="G1" s="227"/>
      <c r="H1" s="227"/>
      <c r="I1" s="227"/>
      <c r="J1" s="252"/>
    </row>
    <row r="2" spans="1:11" ht="25.5" customHeight="1" x14ac:dyDescent="0.15">
      <c r="A2" s="93" t="s">
        <v>99</v>
      </c>
      <c r="B2" s="235"/>
      <c r="C2" s="235"/>
      <c r="D2" s="236"/>
      <c r="E2" s="236"/>
      <c r="F2" s="236"/>
      <c r="G2" s="236"/>
      <c r="H2" s="236"/>
      <c r="I2" s="232" t="s">
        <v>183</v>
      </c>
    </row>
    <row r="3" spans="1:11" ht="35.25" customHeight="1" x14ac:dyDescent="0.15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117" t="s">
        <v>219</v>
      </c>
      <c r="J3" s="254"/>
    </row>
    <row r="4" spans="1:11" s="254" customFormat="1" ht="24" customHeight="1" x14ac:dyDescent="0.15">
      <c r="A4" s="62" t="s">
        <v>96</v>
      </c>
      <c r="B4" s="6" t="s">
        <v>176</v>
      </c>
      <c r="C4" s="66" t="s">
        <v>115</v>
      </c>
      <c r="D4" s="73">
        <v>7101600</v>
      </c>
      <c r="E4" s="63"/>
      <c r="F4" s="63">
        <f>574640+591800+591800</f>
        <v>1758240</v>
      </c>
      <c r="G4" s="63"/>
      <c r="H4" s="63">
        <f t="shared" ref="H4:H6" si="0">SUM(E4:G4)</f>
        <v>1758240</v>
      </c>
      <c r="I4" s="62"/>
      <c r="J4" s="255"/>
      <c r="K4" s="255">
        <f t="shared" ref="K4:K33" si="1">D4-H4</f>
        <v>5343360</v>
      </c>
    </row>
    <row r="5" spans="1:11" s="254" customFormat="1" ht="24" customHeight="1" x14ac:dyDescent="0.15">
      <c r="A5" s="62" t="s">
        <v>96</v>
      </c>
      <c r="B5" s="6" t="s">
        <v>177</v>
      </c>
      <c r="C5" s="66" t="s">
        <v>115</v>
      </c>
      <c r="D5" s="73">
        <v>3020400</v>
      </c>
      <c r="E5" s="63"/>
      <c r="F5" s="63">
        <f>188740+256820+239290</f>
        <v>684850</v>
      </c>
      <c r="G5" s="63"/>
      <c r="H5" s="63">
        <f t="shared" si="0"/>
        <v>684850</v>
      </c>
      <c r="I5" s="62"/>
      <c r="J5" s="255"/>
      <c r="K5" s="255">
        <f t="shared" si="1"/>
        <v>2335550</v>
      </c>
    </row>
    <row r="6" spans="1:11" s="254" customFormat="1" ht="24" customHeight="1" x14ac:dyDescent="0.15">
      <c r="A6" s="62" t="s">
        <v>96</v>
      </c>
      <c r="B6" s="6" t="s">
        <v>178</v>
      </c>
      <c r="C6" s="66" t="s">
        <v>179</v>
      </c>
      <c r="D6" s="73">
        <v>11400000</v>
      </c>
      <c r="E6" s="63"/>
      <c r="F6" s="61">
        <f>(950000*2)+(950000*3)</f>
        <v>4750000</v>
      </c>
      <c r="G6" s="63"/>
      <c r="H6" s="63">
        <f t="shared" si="0"/>
        <v>4750000</v>
      </c>
      <c r="I6" s="62" t="s">
        <v>182</v>
      </c>
      <c r="J6" s="255"/>
      <c r="K6" s="255">
        <f t="shared" si="1"/>
        <v>6650000</v>
      </c>
    </row>
    <row r="7" spans="1:11" s="254" customFormat="1" ht="24" customHeight="1" x14ac:dyDescent="0.15">
      <c r="A7" s="62" t="s">
        <v>96</v>
      </c>
      <c r="B7" s="6" t="s">
        <v>111</v>
      </c>
      <c r="C7" s="66" t="s">
        <v>112</v>
      </c>
      <c r="D7" s="73">
        <v>3600000</v>
      </c>
      <c r="E7" s="63"/>
      <c r="F7" s="63">
        <f>300000*3</f>
        <v>900000</v>
      </c>
      <c r="G7" s="63"/>
      <c r="H7" s="63">
        <f t="shared" ref="H7:H13" si="2">SUM(E7:G7)</f>
        <v>900000</v>
      </c>
      <c r="I7" s="62"/>
      <c r="J7" s="255"/>
      <c r="K7" s="255">
        <f t="shared" si="1"/>
        <v>2700000</v>
      </c>
    </row>
    <row r="8" spans="1:11" s="254" customFormat="1" ht="24" customHeight="1" x14ac:dyDescent="0.15">
      <c r="A8" s="62" t="s">
        <v>96</v>
      </c>
      <c r="B8" s="6" t="s">
        <v>114</v>
      </c>
      <c r="C8" s="66" t="s">
        <v>115</v>
      </c>
      <c r="D8" s="73">
        <v>6954000</v>
      </c>
      <c r="E8" s="63"/>
      <c r="F8" s="61">
        <f>579490*3</f>
        <v>1738470</v>
      </c>
      <c r="G8" s="63"/>
      <c r="H8" s="63">
        <f t="shared" si="2"/>
        <v>1738470</v>
      </c>
      <c r="I8" s="62"/>
      <c r="J8" s="255"/>
      <c r="K8" s="255">
        <f t="shared" si="1"/>
        <v>5215530</v>
      </c>
    </row>
    <row r="9" spans="1:11" s="254" customFormat="1" ht="24" customHeight="1" x14ac:dyDescent="0.15">
      <c r="A9" s="62" t="s">
        <v>96</v>
      </c>
      <c r="B9" s="6" t="s">
        <v>116</v>
      </c>
      <c r="C9" s="66" t="s">
        <v>117</v>
      </c>
      <c r="D9" s="73">
        <v>4999920</v>
      </c>
      <c r="E9" s="63"/>
      <c r="F9" s="63">
        <f>416660*2</f>
        <v>833320</v>
      </c>
      <c r="G9" s="63"/>
      <c r="H9" s="63">
        <f t="shared" si="2"/>
        <v>833320</v>
      </c>
      <c r="I9" s="62"/>
      <c r="J9" s="255"/>
      <c r="K9" s="255">
        <f t="shared" si="1"/>
        <v>4166600</v>
      </c>
    </row>
    <row r="10" spans="1:11" s="254" customFormat="1" ht="24" customHeight="1" x14ac:dyDescent="0.15">
      <c r="A10" s="62" t="s">
        <v>96</v>
      </c>
      <c r="B10" s="6" t="s">
        <v>118</v>
      </c>
      <c r="C10" s="66" t="s">
        <v>113</v>
      </c>
      <c r="D10" s="73">
        <v>4440000</v>
      </c>
      <c r="E10" s="63"/>
      <c r="F10" s="61">
        <f>370000*2</f>
        <v>740000</v>
      </c>
      <c r="G10" s="61"/>
      <c r="H10" s="63">
        <f t="shared" si="2"/>
        <v>740000</v>
      </c>
      <c r="I10" s="62"/>
      <c r="J10" s="255"/>
      <c r="K10" s="255">
        <f t="shared" si="1"/>
        <v>3700000</v>
      </c>
    </row>
    <row r="11" spans="1:11" s="254" customFormat="1" ht="24" customHeight="1" x14ac:dyDescent="0.15">
      <c r="A11" s="62" t="s">
        <v>96</v>
      </c>
      <c r="B11" s="6" t="s">
        <v>119</v>
      </c>
      <c r="C11" s="66" t="s">
        <v>120</v>
      </c>
      <c r="D11" s="73">
        <v>5280000</v>
      </c>
      <c r="E11" s="63"/>
      <c r="F11" s="63">
        <f>440000*2</f>
        <v>880000</v>
      </c>
      <c r="G11" s="63"/>
      <c r="H11" s="63">
        <f t="shared" si="2"/>
        <v>880000</v>
      </c>
      <c r="I11" s="62"/>
      <c r="J11" s="255"/>
      <c r="K11" s="255">
        <f t="shared" si="1"/>
        <v>4400000</v>
      </c>
    </row>
    <row r="12" spans="1:11" s="254" customFormat="1" ht="24" customHeight="1" x14ac:dyDescent="0.15">
      <c r="A12" s="62" t="s">
        <v>96</v>
      </c>
      <c r="B12" s="6" t="s">
        <v>121</v>
      </c>
      <c r="C12" s="66" t="s">
        <v>122</v>
      </c>
      <c r="D12" s="73">
        <v>14616000</v>
      </c>
      <c r="E12" s="63"/>
      <c r="F12" s="61">
        <f>1218000*3</f>
        <v>3654000</v>
      </c>
      <c r="G12" s="63"/>
      <c r="H12" s="63">
        <f t="shared" si="2"/>
        <v>3654000</v>
      </c>
      <c r="I12" s="62"/>
      <c r="J12" s="255"/>
      <c r="K12" s="255">
        <f t="shared" si="1"/>
        <v>10962000</v>
      </c>
    </row>
    <row r="13" spans="1:11" s="254" customFormat="1" ht="24" customHeight="1" x14ac:dyDescent="0.15">
      <c r="A13" s="62" t="s">
        <v>96</v>
      </c>
      <c r="B13" s="6" t="s">
        <v>123</v>
      </c>
      <c r="C13" s="66" t="s">
        <v>124</v>
      </c>
      <c r="D13" s="73">
        <v>3960000</v>
      </c>
      <c r="E13" s="63"/>
      <c r="F13" s="63">
        <f>330000*3</f>
        <v>990000</v>
      </c>
      <c r="G13" s="63"/>
      <c r="H13" s="63">
        <f t="shared" si="2"/>
        <v>990000</v>
      </c>
      <c r="I13" s="62"/>
      <c r="J13" s="255"/>
      <c r="K13" s="255">
        <f t="shared" si="1"/>
        <v>2970000</v>
      </c>
    </row>
    <row r="14" spans="1:11" s="254" customFormat="1" ht="24" customHeight="1" x14ac:dyDescent="0.15">
      <c r="A14" s="62" t="s">
        <v>96</v>
      </c>
      <c r="B14" s="6" t="s">
        <v>125</v>
      </c>
      <c r="C14" s="66" t="s">
        <v>126</v>
      </c>
      <c r="D14" s="73">
        <v>8083330</v>
      </c>
      <c r="E14" s="63"/>
      <c r="F14" s="63"/>
      <c r="G14" s="63">
        <v>8083330</v>
      </c>
      <c r="H14" s="63">
        <f t="shared" ref="H14:H54" si="3">SUM(E14:G14)</f>
        <v>8083330</v>
      </c>
      <c r="I14" s="225" t="s">
        <v>206</v>
      </c>
      <c r="J14" s="255"/>
      <c r="K14" s="255">
        <f t="shared" si="1"/>
        <v>0</v>
      </c>
    </row>
    <row r="15" spans="1:11" s="254" customFormat="1" ht="24" customHeight="1" x14ac:dyDescent="0.15">
      <c r="A15" s="62" t="s">
        <v>96</v>
      </c>
      <c r="B15" s="6" t="s">
        <v>127</v>
      </c>
      <c r="C15" s="66" t="s">
        <v>128</v>
      </c>
      <c r="D15" s="73">
        <v>3600000</v>
      </c>
      <c r="E15" s="63"/>
      <c r="F15" s="63">
        <f>300000*3</f>
        <v>900000</v>
      </c>
      <c r="G15" s="63"/>
      <c r="H15" s="63">
        <f t="shared" si="3"/>
        <v>900000</v>
      </c>
      <c r="I15" s="62"/>
      <c r="J15" s="255"/>
      <c r="K15" s="255">
        <f t="shared" si="1"/>
        <v>2700000</v>
      </c>
    </row>
    <row r="16" spans="1:11" s="254" customFormat="1" ht="24" customHeight="1" x14ac:dyDescent="0.15">
      <c r="A16" s="62" t="s">
        <v>96</v>
      </c>
      <c r="B16" s="6" t="s">
        <v>129</v>
      </c>
      <c r="C16" s="66" t="s">
        <v>130</v>
      </c>
      <c r="D16" s="73">
        <v>3540480</v>
      </c>
      <c r="E16" s="63"/>
      <c r="F16" s="61">
        <f>295040*3</f>
        <v>885120</v>
      </c>
      <c r="G16" s="63"/>
      <c r="H16" s="63">
        <f t="shared" si="3"/>
        <v>885120</v>
      </c>
      <c r="I16" s="62"/>
      <c r="J16" s="255"/>
      <c r="K16" s="255">
        <f t="shared" si="1"/>
        <v>2655360</v>
      </c>
    </row>
    <row r="17" spans="1:11" s="254" customFormat="1" ht="24" customHeight="1" x14ac:dyDescent="0.15">
      <c r="A17" s="62" t="s">
        <v>96</v>
      </c>
      <c r="B17" s="6" t="s">
        <v>131</v>
      </c>
      <c r="C17" s="66" t="s">
        <v>132</v>
      </c>
      <c r="D17" s="73">
        <v>14964000</v>
      </c>
      <c r="E17" s="63"/>
      <c r="F17" s="61">
        <f>1247000*3</f>
        <v>3741000</v>
      </c>
      <c r="G17" s="63"/>
      <c r="H17" s="63">
        <f t="shared" si="3"/>
        <v>3741000</v>
      </c>
      <c r="I17" s="62"/>
      <c r="J17" s="255"/>
      <c r="K17" s="255">
        <f t="shared" si="1"/>
        <v>11223000</v>
      </c>
    </row>
    <row r="18" spans="1:11" s="254" customFormat="1" ht="24" customHeight="1" thickBot="1" x14ac:dyDescent="0.2">
      <c r="A18" s="220" t="s">
        <v>96</v>
      </c>
      <c r="B18" s="218" t="s">
        <v>133</v>
      </c>
      <c r="C18" s="221" t="s">
        <v>134</v>
      </c>
      <c r="D18" s="222">
        <v>9600000</v>
      </c>
      <c r="E18" s="223"/>
      <c r="F18" s="224">
        <f>800000*3</f>
        <v>2400000</v>
      </c>
      <c r="G18" s="223"/>
      <c r="H18" s="223">
        <f t="shared" si="3"/>
        <v>2400000</v>
      </c>
      <c r="I18" s="220"/>
      <c r="J18" s="255"/>
      <c r="K18" s="255">
        <f t="shared" si="1"/>
        <v>7200000</v>
      </c>
    </row>
    <row r="19" spans="1:11" s="254" customFormat="1" ht="24" customHeight="1" thickTop="1" x14ac:dyDescent="0.15">
      <c r="A19" s="119" t="s">
        <v>96</v>
      </c>
      <c r="B19" s="120" t="s">
        <v>103</v>
      </c>
      <c r="C19" s="121" t="s">
        <v>184</v>
      </c>
      <c r="D19" s="122">
        <v>8370000</v>
      </c>
      <c r="E19" s="63"/>
      <c r="F19" s="61"/>
      <c r="G19" s="61">
        <v>8370000</v>
      </c>
      <c r="H19" s="123">
        <f t="shared" si="3"/>
        <v>8370000</v>
      </c>
      <c r="I19" s="280">
        <v>44221</v>
      </c>
      <c r="J19" s="284" t="s">
        <v>207</v>
      </c>
      <c r="K19" s="255">
        <f t="shared" si="1"/>
        <v>0</v>
      </c>
    </row>
    <row r="20" spans="1:11" s="254" customFormat="1" ht="24" customHeight="1" x14ac:dyDescent="0.15">
      <c r="A20" s="62" t="s">
        <v>96</v>
      </c>
      <c r="B20" s="6" t="s">
        <v>186</v>
      </c>
      <c r="C20" s="66" t="s">
        <v>187</v>
      </c>
      <c r="D20" s="73">
        <v>1230000</v>
      </c>
      <c r="E20" s="63"/>
      <c r="F20" s="63"/>
      <c r="G20" s="63">
        <v>1230000</v>
      </c>
      <c r="H20" s="63">
        <f t="shared" ref="H20:H23" si="4">SUM(E20:G20)</f>
        <v>1230000</v>
      </c>
      <c r="I20" s="281">
        <v>44214</v>
      </c>
      <c r="J20" s="284" t="s">
        <v>207</v>
      </c>
      <c r="K20" s="255">
        <f t="shared" si="1"/>
        <v>0</v>
      </c>
    </row>
    <row r="21" spans="1:11" s="254" customFormat="1" ht="24" customHeight="1" x14ac:dyDescent="0.15">
      <c r="A21" s="60" t="s">
        <v>191</v>
      </c>
      <c r="B21" s="6" t="s">
        <v>188</v>
      </c>
      <c r="C21" s="6" t="s">
        <v>201</v>
      </c>
      <c r="D21" s="72">
        <v>2757000</v>
      </c>
      <c r="E21" s="63"/>
      <c r="F21" s="61"/>
      <c r="G21" s="63">
        <v>2757000</v>
      </c>
      <c r="H21" s="63">
        <f t="shared" si="4"/>
        <v>2757000</v>
      </c>
      <c r="I21" s="282" t="s">
        <v>321</v>
      </c>
      <c r="J21" s="285" t="s">
        <v>322</v>
      </c>
      <c r="K21" s="255">
        <f t="shared" si="1"/>
        <v>0</v>
      </c>
    </row>
    <row r="22" spans="1:11" s="254" customFormat="1" ht="24" customHeight="1" x14ac:dyDescent="0.15">
      <c r="A22" s="60" t="s">
        <v>97</v>
      </c>
      <c r="B22" s="6" t="s">
        <v>208</v>
      </c>
      <c r="C22" s="6" t="s">
        <v>126</v>
      </c>
      <c r="D22" s="72">
        <v>243930000</v>
      </c>
      <c r="E22" s="63"/>
      <c r="F22" s="63">
        <f>10605700</f>
        <v>10605700</v>
      </c>
      <c r="G22" s="63"/>
      <c r="H22" s="63">
        <f t="shared" si="4"/>
        <v>10605700</v>
      </c>
      <c r="I22" s="264">
        <v>44277</v>
      </c>
      <c r="J22" s="285" t="s">
        <v>325</v>
      </c>
      <c r="K22" s="255">
        <f t="shared" si="1"/>
        <v>233324300</v>
      </c>
    </row>
    <row r="23" spans="1:11" s="254" customFormat="1" ht="24" customHeight="1" x14ac:dyDescent="0.15">
      <c r="A23" s="60" t="s">
        <v>97</v>
      </c>
      <c r="B23" s="6" t="s">
        <v>189</v>
      </c>
      <c r="C23" s="6" t="s">
        <v>190</v>
      </c>
      <c r="D23" s="72">
        <v>4776300</v>
      </c>
      <c r="E23" s="63"/>
      <c r="F23" s="61"/>
      <c r="G23" s="63">
        <v>4776300</v>
      </c>
      <c r="H23" s="63">
        <f t="shared" si="4"/>
        <v>4776300</v>
      </c>
      <c r="I23" s="264">
        <v>44237</v>
      </c>
      <c r="J23" s="285" t="s">
        <v>323</v>
      </c>
      <c r="K23" s="255">
        <f t="shared" si="1"/>
        <v>0</v>
      </c>
    </row>
    <row r="24" spans="1:11" s="297" customFormat="1" ht="24" hidden="1" customHeight="1" x14ac:dyDescent="0.15">
      <c r="A24" s="271" t="s">
        <v>97</v>
      </c>
      <c r="B24" s="273" t="s">
        <v>204</v>
      </c>
      <c r="C24" s="273" t="s">
        <v>205</v>
      </c>
      <c r="D24" s="274">
        <v>16500000</v>
      </c>
      <c r="E24" s="294"/>
      <c r="F24" s="294"/>
      <c r="G24" s="294"/>
      <c r="H24" s="294">
        <f t="shared" si="3"/>
        <v>0</v>
      </c>
      <c r="I24" s="276"/>
      <c r="J24" s="295"/>
      <c r="K24" s="296">
        <f t="shared" si="1"/>
        <v>16500000</v>
      </c>
    </row>
    <row r="25" spans="1:11" s="297" customFormat="1" ht="24" hidden="1" customHeight="1" x14ac:dyDescent="0.15">
      <c r="A25" s="271" t="s">
        <v>97</v>
      </c>
      <c r="B25" s="273" t="s">
        <v>210</v>
      </c>
      <c r="C25" s="298" t="s">
        <v>215</v>
      </c>
      <c r="D25" s="299">
        <v>2400000</v>
      </c>
      <c r="E25" s="294"/>
      <c r="F25" s="300"/>
      <c r="G25" s="294"/>
      <c r="H25" s="294">
        <f t="shared" si="3"/>
        <v>0</v>
      </c>
      <c r="I25" s="301"/>
      <c r="J25" s="302"/>
      <c r="K25" s="296">
        <f t="shared" si="1"/>
        <v>2400000</v>
      </c>
    </row>
    <row r="26" spans="1:11" s="297" customFormat="1" ht="24" hidden="1" customHeight="1" x14ac:dyDescent="0.15">
      <c r="A26" s="271" t="s">
        <v>97</v>
      </c>
      <c r="B26" s="273" t="s">
        <v>211</v>
      </c>
      <c r="C26" s="298" t="s">
        <v>216</v>
      </c>
      <c r="D26" s="299">
        <v>16863000</v>
      </c>
      <c r="E26" s="294"/>
      <c r="F26" s="294"/>
      <c r="G26" s="294"/>
      <c r="H26" s="294">
        <f t="shared" si="3"/>
        <v>0</v>
      </c>
      <c r="I26" s="301"/>
      <c r="J26" s="296"/>
      <c r="K26" s="296">
        <f t="shared" si="1"/>
        <v>16863000</v>
      </c>
    </row>
    <row r="27" spans="1:11" s="254" customFormat="1" ht="24" customHeight="1" x14ac:dyDescent="0.15">
      <c r="A27" s="60" t="s">
        <v>97</v>
      </c>
      <c r="B27" s="6" t="s">
        <v>212</v>
      </c>
      <c r="C27" s="66" t="s">
        <v>217</v>
      </c>
      <c r="D27" s="73">
        <v>3690000</v>
      </c>
      <c r="E27" s="63"/>
      <c r="F27" s="61"/>
      <c r="G27" s="63">
        <v>3690000</v>
      </c>
      <c r="H27" s="63">
        <f>SUM(E27:G27)</f>
        <v>3690000</v>
      </c>
      <c r="I27" s="283">
        <v>44267</v>
      </c>
      <c r="J27" s="285" t="s">
        <v>324</v>
      </c>
      <c r="K27" s="255">
        <f t="shared" si="1"/>
        <v>0</v>
      </c>
    </row>
    <row r="28" spans="1:11" s="297" customFormat="1" ht="24" hidden="1" customHeight="1" x14ac:dyDescent="0.15">
      <c r="A28" s="271" t="s">
        <v>97</v>
      </c>
      <c r="B28" s="273" t="s">
        <v>107</v>
      </c>
      <c r="C28" s="298" t="s">
        <v>218</v>
      </c>
      <c r="D28" s="299">
        <v>9600000</v>
      </c>
      <c r="E28" s="294"/>
      <c r="F28" s="300"/>
      <c r="G28" s="294"/>
      <c r="H28" s="294">
        <f t="shared" ref="H28:H41" si="5">SUM(E28:G28)</f>
        <v>0</v>
      </c>
      <c r="I28" s="301"/>
      <c r="J28" s="296"/>
      <c r="K28" s="296">
        <f t="shared" si="1"/>
        <v>9600000</v>
      </c>
    </row>
    <row r="29" spans="1:11" s="254" customFormat="1" ht="24" customHeight="1" x14ac:dyDescent="0.15">
      <c r="A29" s="60" t="s">
        <v>97</v>
      </c>
      <c r="B29" s="6" t="s">
        <v>303</v>
      </c>
      <c r="C29" s="66" t="s">
        <v>230</v>
      </c>
      <c r="D29" s="73">
        <v>2463230</v>
      </c>
      <c r="E29" s="63">
        <v>2463230</v>
      </c>
      <c r="F29" s="61"/>
      <c r="G29" s="63"/>
      <c r="H29" s="63">
        <f t="shared" si="5"/>
        <v>2463230</v>
      </c>
      <c r="I29" s="283">
        <v>44266</v>
      </c>
      <c r="J29" s="285" t="s">
        <v>324</v>
      </c>
      <c r="K29" s="255">
        <f t="shared" si="1"/>
        <v>0</v>
      </c>
    </row>
    <row r="30" spans="1:11" s="254" customFormat="1" ht="24" customHeight="1" x14ac:dyDescent="0.15">
      <c r="A30" s="60" t="s">
        <v>97</v>
      </c>
      <c r="B30" s="6" t="s">
        <v>165</v>
      </c>
      <c r="C30" s="66" t="s">
        <v>230</v>
      </c>
      <c r="D30" s="73">
        <v>3375120</v>
      </c>
      <c r="E30" s="63">
        <v>3375120</v>
      </c>
      <c r="F30" s="61"/>
      <c r="G30" s="63"/>
      <c r="H30" s="63">
        <f t="shared" si="5"/>
        <v>3375120</v>
      </c>
      <c r="I30" s="283">
        <v>44266</v>
      </c>
      <c r="J30" s="285" t="s">
        <v>324</v>
      </c>
      <c r="K30" s="255">
        <f t="shared" si="1"/>
        <v>0</v>
      </c>
    </row>
    <row r="31" spans="1:11" s="297" customFormat="1" ht="24" hidden="1" customHeight="1" x14ac:dyDescent="0.15">
      <c r="A31" s="271" t="s">
        <v>97</v>
      </c>
      <c r="B31" s="273" t="s">
        <v>304</v>
      </c>
      <c r="C31" s="298" t="s">
        <v>216</v>
      </c>
      <c r="D31" s="299">
        <v>17941000</v>
      </c>
      <c r="E31" s="294"/>
      <c r="F31" s="300"/>
      <c r="G31" s="294"/>
      <c r="H31" s="294">
        <f t="shared" si="5"/>
        <v>0</v>
      </c>
      <c r="I31" s="301"/>
      <c r="J31" s="296"/>
      <c r="K31" s="296">
        <f t="shared" si="1"/>
        <v>17941000</v>
      </c>
    </row>
    <row r="32" spans="1:11" s="254" customFormat="1" ht="24" customHeight="1" x14ac:dyDescent="0.15">
      <c r="A32" s="60" t="s">
        <v>97</v>
      </c>
      <c r="B32" s="6" t="s">
        <v>305</v>
      </c>
      <c r="C32" s="66" t="s">
        <v>313</v>
      </c>
      <c r="D32" s="73">
        <v>5861500</v>
      </c>
      <c r="E32" s="63"/>
      <c r="F32" s="61"/>
      <c r="G32" s="63">
        <v>5861500</v>
      </c>
      <c r="H32" s="63">
        <f t="shared" si="5"/>
        <v>5861500</v>
      </c>
      <c r="I32" s="283">
        <v>44284</v>
      </c>
      <c r="J32" s="255"/>
      <c r="K32" s="255">
        <f t="shared" si="1"/>
        <v>0</v>
      </c>
    </row>
    <row r="33" spans="1:11" s="254" customFormat="1" ht="24" customHeight="1" x14ac:dyDescent="0.15">
      <c r="A33" s="60" t="s">
        <v>97</v>
      </c>
      <c r="B33" s="6" t="s">
        <v>167</v>
      </c>
      <c r="C33" s="66" t="s">
        <v>230</v>
      </c>
      <c r="D33" s="73">
        <v>1970580</v>
      </c>
      <c r="E33" s="63">
        <v>1970580</v>
      </c>
      <c r="F33" s="61"/>
      <c r="G33" s="63"/>
      <c r="H33" s="63">
        <f t="shared" si="5"/>
        <v>1970580</v>
      </c>
      <c r="I33" s="283">
        <v>44286</v>
      </c>
      <c r="J33" s="285" t="s">
        <v>324</v>
      </c>
      <c r="K33" s="255">
        <f t="shared" si="1"/>
        <v>0</v>
      </c>
    </row>
    <row r="34" spans="1:11" s="297" customFormat="1" ht="24" hidden="1" customHeight="1" x14ac:dyDescent="0.15">
      <c r="A34" s="271" t="s">
        <v>97</v>
      </c>
      <c r="B34" s="273" t="s">
        <v>306</v>
      </c>
      <c r="C34" s="298" t="s">
        <v>314</v>
      </c>
      <c r="D34" s="299">
        <v>1900000</v>
      </c>
      <c r="E34" s="294"/>
      <c r="F34" s="300"/>
      <c r="G34" s="294"/>
      <c r="H34" s="294">
        <f t="shared" si="5"/>
        <v>0</v>
      </c>
      <c r="I34" s="301"/>
      <c r="J34" s="296"/>
      <c r="K34" s="296"/>
    </row>
    <row r="35" spans="1:11" s="297" customFormat="1" ht="24" hidden="1" customHeight="1" x14ac:dyDescent="0.15">
      <c r="A35" s="271" t="s">
        <v>97</v>
      </c>
      <c r="B35" s="273" t="s">
        <v>307</v>
      </c>
      <c r="C35" s="298" t="s">
        <v>315</v>
      </c>
      <c r="D35" s="299">
        <v>830000</v>
      </c>
      <c r="E35" s="294"/>
      <c r="F35" s="300"/>
      <c r="G35" s="294"/>
      <c r="H35" s="294">
        <f t="shared" si="5"/>
        <v>0</v>
      </c>
      <c r="I35" s="301"/>
      <c r="J35" s="296"/>
      <c r="K35" s="296"/>
    </row>
    <row r="36" spans="1:11" s="297" customFormat="1" ht="24" hidden="1" customHeight="1" x14ac:dyDescent="0.15">
      <c r="A36" s="271" t="s">
        <v>97</v>
      </c>
      <c r="B36" s="273" t="s">
        <v>308</v>
      </c>
      <c r="C36" s="298" t="s">
        <v>115</v>
      </c>
      <c r="D36" s="299">
        <v>7615300</v>
      </c>
      <c r="E36" s="294"/>
      <c r="F36" s="300"/>
      <c r="G36" s="294"/>
      <c r="H36" s="294">
        <f t="shared" si="5"/>
        <v>0</v>
      </c>
      <c r="I36" s="301"/>
      <c r="J36" s="296"/>
      <c r="K36" s="296"/>
    </row>
    <row r="37" spans="1:11" s="297" customFormat="1" ht="24" hidden="1" customHeight="1" x14ac:dyDescent="0.15">
      <c r="A37" s="271" t="s">
        <v>97</v>
      </c>
      <c r="B37" s="273" t="s">
        <v>309</v>
      </c>
      <c r="C37" s="298" t="s">
        <v>316</v>
      </c>
      <c r="D37" s="299">
        <v>5583600</v>
      </c>
      <c r="E37" s="294"/>
      <c r="F37" s="300"/>
      <c r="G37" s="294"/>
      <c r="H37" s="294">
        <f t="shared" si="5"/>
        <v>0</v>
      </c>
      <c r="I37" s="301"/>
      <c r="J37" s="296"/>
      <c r="K37" s="296"/>
    </row>
    <row r="38" spans="1:11" s="297" customFormat="1" ht="24" hidden="1" customHeight="1" x14ac:dyDescent="0.15">
      <c r="A38" s="271" t="s">
        <v>97</v>
      </c>
      <c r="B38" s="273" t="s">
        <v>310</v>
      </c>
      <c r="C38" s="298" t="s">
        <v>230</v>
      </c>
      <c r="D38" s="299">
        <v>62242300</v>
      </c>
      <c r="E38" s="294"/>
      <c r="F38" s="300"/>
      <c r="G38" s="294"/>
      <c r="H38" s="294">
        <f t="shared" si="5"/>
        <v>0</v>
      </c>
      <c r="I38" s="301"/>
      <c r="J38" s="296"/>
      <c r="K38" s="296"/>
    </row>
    <row r="39" spans="1:11" s="297" customFormat="1" ht="24" hidden="1" customHeight="1" x14ac:dyDescent="0.15">
      <c r="A39" s="271" t="s">
        <v>97</v>
      </c>
      <c r="B39" s="273" t="s">
        <v>311</v>
      </c>
      <c r="C39" s="298" t="s">
        <v>230</v>
      </c>
      <c r="D39" s="299">
        <v>21016170</v>
      </c>
      <c r="E39" s="294"/>
      <c r="F39" s="300"/>
      <c r="G39" s="294"/>
      <c r="H39" s="294">
        <f t="shared" si="5"/>
        <v>0</v>
      </c>
      <c r="I39" s="301"/>
      <c r="J39" s="296"/>
      <c r="K39" s="296"/>
    </row>
    <row r="40" spans="1:11" s="297" customFormat="1" ht="24" hidden="1" customHeight="1" x14ac:dyDescent="0.15">
      <c r="A40" s="271" t="s">
        <v>97</v>
      </c>
      <c r="B40" s="273" t="s">
        <v>312</v>
      </c>
      <c r="C40" s="298" t="s">
        <v>230</v>
      </c>
      <c r="D40" s="299">
        <v>27375540</v>
      </c>
      <c r="E40" s="294"/>
      <c r="F40" s="300"/>
      <c r="G40" s="294"/>
      <c r="H40" s="294">
        <f t="shared" si="5"/>
        <v>0</v>
      </c>
      <c r="I40" s="301"/>
      <c r="J40" s="296"/>
      <c r="K40" s="296"/>
    </row>
    <row r="41" spans="1:11" s="297" customFormat="1" ht="24" hidden="1" customHeight="1" x14ac:dyDescent="0.15">
      <c r="A41" s="271" t="s">
        <v>97</v>
      </c>
      <c r="B41" s="273" t="s">
        <v>232</v>
      </c>
      <c r="C41" s="298" t="s">
        <v>317</v>
      </c>
      <c r="D41" s="299">
        <v>5852000</v>
      </c>
      <c r="E41" s="294"/>
      <c r="F41" s="300"/>
      <c r="G41" s="294"/>
      <c r="H41" s="294">
        <f t="shared" si="5"/>
        <v>0</v>
      </c>
      <c r="I41" s="301"/>
      <c r="J41" s="296"/>
      <c r="K41" s="296"/>
    </row>
    <row r="42" spans="1:11" s="254" customFormat="1" ht="24" customHeight="1" x14ac:dyDescent="0.15">
      <c r="A42" s="60"/>
      <c r="B42" s="86" t="s">
        <v>466</v>
      </c>
      <c r="C42" s="66"/>
      <c r="D42" s="73"/>
      <c r="E42" s="63"/>
      <c r="F42" s="61"/>
      <c r="G42" s="63"/>
      <c r="H42" s="63"/>
      <c r="I42" s="283"/>
      <c r="J42" s="255"/>
      <c r="K42" s="255"/>
    </row>
    <row r="43" spans="1:11" s="254" customFormat="1" ht="24" customHeight="1" x14ac:dyDescent="0.15">
      <c r="A43" s="60"/>
      <c r="B43" s="6"/>
      <c r="C43" s="66"/>
      <c r="D43" s="73"/>
      <c r="E43" s="63"/>
      <c r="F43" s="61"/>
      <c r="G43" s="63"/>
      <c r="H43" s="63"/>
      <c r="I43" s="283"/>
      <c r="J43" s="255"/>
      <c r="K43" s="255"/>
    </row>
    <row r="44" spans="1:11" s="254" customFormat="1" ht="24" customHeight="1" x14ac:dyDescent="0.15">
      <c r="A44" s="60"/>
      <c r="B44" s="6"/>
      <c r="C44" s="66"/>
      <c r="D44" s="73"/>
      <c r="E44" s="63"/>
      <c r="F44" s="61"/>
      <c r="G44" s="63"/>
      <c r="H44" s="63"/>
      <c r="I44" s="283"/>
      <c r="J44" s="255"/>
      <c r="K44" s="255"/>
    </row>
    <row r="45" spans="1:11" s="254" customFormat="1" ht="24" customHeight="1" x14ac:dyDescent="0.15">
      <c r="A45" s="60"/>
      <c r="B45" s="6"/>
      <c r="C45" s="66"/>
      <c r="D45" s="73"/>
      <c r="E45" s="63"/>
      <c r="F45" s="61"/>
      <c r="G45" s="63"/>
      <c r="H45" s="63"/>
      <c r="I45" s="283"/>
      <c r="J45" s="255"/>
      <c r="K45" s="255"/>
    </row>
    <row r="46" spans="1:11" s="254" customFormat="1" ht="24" customHeight="1" x14ac:dyDescent="0.15">
      <c r="A46" s="60"/>
      <c r="B46" s="6"/>
      <c r="C46" s="66"/>
      <c r="D46" s="73"/>
      <c r="E46" s="63"/>
      <c r="F46" s="61"/>
      <c r="G46" s="63"/>
      <c r="H46" s="63"/>
      <c r="I46" s="283"/>
      <c r="J46" s="255"/>
      <c r="K46" s="255"/>
    </row>
    <row r="47" spans="1:11" s="254" customFormat="1" ht="24" customHeight="1" x14ac:dyDescent="0.15">
      <c r="A47" s="60"/>
      <c r="B47" s="6"/>
      <c r="C47" s="66"/>
      <c r="D47" s="73"/>
      <c r="E47" s="63"/>
      <c r="F47" s="61"/>
      <c r="G47" s="63"/>
      <c r="H47" s="63"/>
      <c r="I47" s="283"/>
      <c r="J47" s="255"/>
      <c r="K47" s="255"/>
    </row>
    <row r="48" spans="1:11" s="254" customFormat="1" ht="24" customHeight="1" x14ac:dyDescent="0.15">
      <c r="A48" s="60"/>
      <c r="B48" s="6"/>
      <c r="C48" s="66"/>
      <c r="D48" s="73"/>
      <c r="E48" s="63"/>
      <c r="F48" s="61"/>
      <c r="G48" s="63"/>
      <c r="H48" s="63"/>
      <c r="I48" s="283"/>
      <c r="J48" s="255"/>
      <c r="K48" s="255"/>
    </row>
    <row r="49" spans="1:11" s="254" customFormat="1" ht="24" customHeight="1" x14ac:dyDescent="0.15">
      <c r="A49" s="60"/>
      <c r="B49" s="6"/>
      <c r="C49" s="66"/>
      <c r="D49" s="73"/>
      <c r="E49" s="63"/>
      <c r="F49" s="61"/>
      <c r="G49" s="63"/>
      <c r="H49" s="63"/>
      <c r="I49" s="283"/>
      <c r="J49" s="255"/>
      <c r="K49" s="255"/>
    </row>
    <row r="50" spans="1:11" s="254" customFormat="1" ht="24" customHeight="1" x14ac:dyDescent="0.15">
      <c r="A50" s="60"/>
      <c r="B50" s="6"/>
      <c r="C50" s="66"/>
      <c r="D50" s="73"/>
      <c r="E50" s="63"/>
      <c r="F50" s="61"/>
      <c r="G50" s="63"/>
      <c r="H50" s="63"/>
      <c r="I50" s="283"/>
      <c r="J50" s="255"/>
      <c r="K50" s="255"/>
    </row>
    <row r="51" spans="1:11" s="254" customFormat="1" ht="24" customHeight="1" x14ac:dyDescent="0.15">
      <c r="A51" s="60"/>
      <c r="B51" s="6"/>
      <c r="C51" s="66"/>
      <c r="D51" s="73"/>
      <c r="E51" s="63"/>
      <c r="F51" s="61"/>
      <c r="G51" s="63"/>
      <c r="H51" s="63"/>
      <c r="I51" s="283"/>
      <c r="J51" s="255"/>
      <c r="K51" s="255"/>
    </row>
    <row r="52" spans="1:11" s="254" customFormat="1" ht="24" customHeight="1" x14ac:dyDescent="0.15">
      <c r="A52" s="60"/>
      <c r="B52" s="6"/>
      <c r="C52" s="66"/>
      <c r="D52" s="73"/>
      <c r="E52" s="63"/>
      <c r="F52" s="61"/>
      <c r="G52" s="63"/>
      <c r="H52" s="63"/>
      <c r="I52" s="283"/>
      <c r="J52" s="255"/>
      <c r="K52" s="255"/>
    </row>
    <row r="53" spans="1:11" s="254" customFormat="1" ht="24" customHeight="1" x14ac:dyDescent="0.15">
      <c r="A53" s="62"/>
      <c r="B53" s="6"/>
      <c r="C53" s="66"/>
      <c r="D53" s="73"/>
      <c r="E53" s="63"/>
      <c r="F53" s="61"/>
      <c r="G53" s="63"/>
      <c r="H53" s="63">
        <f t="shared" si="3"/>
        <v>0</v>
      </c>
      <c r="I53" s="283"/>
      <c r="J53" s="255"/>
      <c r="K53" s="255"/>
    </row>
    <row r="54" spans="1:11" s="254" customFormat="1" ht="24" customHeight="1" x14ac:dyDescent="0.15">
      <c r="A54" s="119"/>
      <c r="B54" s="86"/>
      <c r="C54" s="121"/>
      <c r="D54" s="122"/>
      <c r="E54" s="123"/>
      <c r="F54" s="132"/>
      <c r="G54" s="123"/>
      <c r="H54" s="63">
        <f t="shared" si="3"/>
        <v>0</v>
      </c>
      <c r="I54" s="283"/>
      <c r="J54" s="255"/>
      <c r="K54" s="255"/>
    </row>
  </sheetData>
  <autoFilter ref="A3:K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4:H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08" customWidth="1"/>
    <col min="2" max="2" width="17.21875" style="108" customWidth="1"/>
    <col min="3" max="3" width="19.109375" style="108" customWidth="1"/>
    <col min="4" max="4" width="18" style="108" customWidth="1"/>
    <col min="5" max="5" width="23.77734375" style="108" customWidth="1"/>
    <col min="6" max="6" width="5.21875" style="161" customWidth="1"/>
    <col min="7" max="7" width="10.33203125" style="204" hidden="1" customWidth="1"/>
    <col min="8" max="8" width="5.33203125" style="205" hidden="1" customWidth="1"/>
    <col min="9" max="9" width="7.5546875" style="206" hidden="1" customWidth="1"/>
    <col min="10" max="10" width="6.44140625" style="207" hidden="1" customWidth="1"/>
    <col min="11" max="11" width="10.33203125" style="208" hidden="1" customWidth="1"/>
    <col min="12" max="12" width="6.5546875" style="208" hidden="1" customWidth="1"/>
    <col min="13" max="14" width="9.77734375" style="208" hidden="1" customWidth="1"/>
    <col min="15" max="15" width="8.5546875" style="205" hidden="1" customWidth="1"/>
    <col min="16" max="16" width="7.77734375" style="209" hidden="1" customWidth="1"/>
    <col min="17" max="17" width="6.77734375" style="210" hidden="1" customWidth="1"/>
    <col min="18" max="18" width="6.88671875" style="208" hidden="1" customWidth="1"/>
    <col min="19" max="19" width="8.88671875" style="204" hidden="1" customWidth="1"/>
    <col min="20" max="20" width="8.88671875" style="161" customWidth="1"/>
    <col min="21" max="16384" width="8.88671875" style="161"/>
  </cols>
  <sheetData>
    <row r="1" spans="1:22" s="162" customFormat="1" ht="36" customHeight="1" x14ac:dyDescent="0.15">
      <c r="A1" s="92" t="s">
        <v>19</v>
      </c>
      <c r="B1" s="92"/>
      <c r="C1" s="92"/>
      <c r="D1" s="92"/>
      <c r="E1" s="92"/>
      <c r="G1" s="169">
        <v>1</v>
      </c>
      <c r="H1" s="169">
        <v>2</v>
      </c>
      <c r="I1" s="169">
        <v>3</v>
      </c>
      <c r="J1" s="169">
        <v>4</v>
      </c>
      <c r="K1" s="169">
        <v>5</v>
      </c>
      <c r="L1" s="169">
        <v>6</v>
      </c>
      <c r="M1" s="169">
        <v>7</v>
      </c>
      <c r="N1" s="169">
        <v>8</v>
      </c>
      <c r="O1" s="169">
        <v>9</v>
      </c>
      <c r="P1" s="170">
        <v>10</v>
      </c>
      <c r="Q1" s="169">
        <v>11</v>
      </c>
      <c r="R1" s="169">
        <v>12</v>
      </c>
      <c r="S1" s="169">
        <v>13</v>
      </c>
    </row>
    <row r="2" spans="1:22" s="97" customFormat="1" ht="24" customHeight="1" thickBot="1" x14ac:dyDescent="0.2">
      <c r="A2" s="93" t="s">
        <v>99</v>
      </c>
      <c r="B2" s="94"/>
      <c r="C2" s="95"/>
      <c r="D2" s="95"/>
      <c r="E2" s="96" t="s">
        <v>89</v>
      </c>
      <c r="G2" s="171" t="s">
        <v>138</v>
      </c>
      <c r="H2" s="172" t="s">
        <v>50</v>
      </c>
      <c r="I2" s="173" t="s">
        <v>142</v>
      </c>
      <c r="J2" s="174" t="s">
        <v>139</v>
      </c>
      <c r="K2" s="175" t="s">
        <v>153</v>
      </c>
      <c r="L2" s="175" t="s">
        <v>154</v>
      </c>
      <c r="M2" s="176" t="s">
        <v>141</v>
      </c>
      <c r="N2" s="177" t="s">
        <v>155</v>
      </c>
      <c r="O2" s="178" t="s">
        <v>30</v>
      </c>
      <c r="P2" s="179" t="s">
        <v>83</v>
      </c>
      <c r="Q2" s="180" t="s">
        <v>156</v>
      </c>
      <c r="R2" s="181" t="s">
        <v>140</v>
      </c>
      <c r="S2" s="182" t="s">
        <v>143</v>
      </c>
    </row>
    <row r="3" spans="1:22" s="99" customFormat="1" ht="24" customHeight="1" thickTop="1" x14ac:dyDescent="0.15">
      <c r="A3" s="312" t="s">
        <v>48</v>
      </c>
      <c r="B3" s="98" t="s">
        <v>49</v>
      </c>
      <c r="C3" s="309" t="s">
        <v>326</v>
      </c>
      <c r="D3" s="310"/>
      <c r="E3" s="311"/>
      <c r="G3" s="183" t="s">
        <v>326</v>
      </c>
      <c r="H3" s="184">
        <v>9845000</v>
      </c>
      <c r="I3" s="185">
        <v>0.94972067039106145</v>
      </c>
      <c r="J3" s="186">
        <v>44259</v>
      </c>
      <c r="K3" s="187" t="s">
        <v>135</v>
      </c>
      <c r="L3" s="187" t="s">
        <v>137</v>
      </c>
      <c r="M3" s="163" t="s">
        <v>398</v>
      </c>
      <c r="N3" s="188" t="s">
        <v>404</v>
      </c>
      <c r="O3" s="184">
        <v>9350000</v>
      </c>
      <c r="P3" s="186" t="s">
        <v>337</v>
      </c>
      <c r="Q3" s="186" t="s">
        <v>459</v>
      </c>
      <c r="R3" s="187" t="s">
        <v>361</v>
      </c>
      <c r="S3" s="189" t="s">
        <v>365</v>
      </c>
      <c r="T3" s="97"/>
      <c r="U3" s="97"/>
      <c r="V3" s="97"/>
    </row>
    <row r="4" spans="1:22" s="99" customFormat="1" ht="24" customHeight="1" x14ac:dyDescent="0.15">
      <c r="A4" s="313"/>
      <c r="B4" s="100" t="s">
        <v>50</v>
      </c>
      <c r="C4" s="101">
        <v>9845000</v>
      </c>
      <c r="D4" s="102" t="s">
        <v>84</v>
      </c>
      <c r="E4" s="103" t="s">
        <v>403</v>
      </c>
      <c r="G4" s="183"/>
      <c r="H4" s="184"/>
      <c r="I4" s="185"/>
      <c r="J4" s="186"/>
      <c r="K4" s="187"/>
      <c r="L4" s="187"/>
      <c r="M4" s="163"/>
      <c r="N4" s="188"/>
      <c r="O4" s="184"/>
      <c r="P4" s="186"/>
      <c r="Q4" s="186"/>
      <c r="R4" s="187"/>
      <c r="S4" s="189"/>
      <c r="T4" s="97"/>
      <c r="U4" s="97"/>
      <c r="V4" s="97"/>
    </row>
    <row r="5" spans="1:22" s="99" customFormat="1" ht="24" customHeight="1" x14ac:dyDescent="0.15">
      <c r="A5" s="313"/>
      <c r="B5" s="100" t="s">
        <v>51</v>
      </c>
      <c r="C5" s="104">
        <v>0.94972067039106145</v>
      </c>
      <c r="D5" s="102" t="s">
        <v>30</v>
      </c>
      <c r="E5" s="103">
        <v>9350000</v>
      </c>
      <c r="G5" s="183"/>
      <c r="H5" s="184"/>
      <c r="I5" s="185"/>
      <c r="J5" s="186"/>
      <c r="K5" s="187"/>
      <c r="L5" s="187"/>
      <c r="M5" s="163"/>
      <c r="N5" s="188"/>
      <c r="O5" s="184"/>
      <c r="P5" s="186"/>
      <c r="Q5" s="186"/>
      <c r="R5" s="187"/>
      <c r="S5" s="189"/>
      <c r="T5" s="97"/>
      <c r="U5" s="97"/>
      <c r="V5" s="97"/>
    </row>
    <row r="6" spans="1:22" s="99" customFormat="1" ht="24" customHeight="1" x14ac:dyDescent="0.15">
      <c r="A6" s="313"/>
      <c r="B6" s="100" t="s">
        <v>29</v>
      </c>
      <c r="C6" s="116">
        <v>44259</v>
      </c>
      <c r="D6" s="102" t="s">
        <v>83</v>
      </c>
      <c r="E6" s="166" t="s">
        <v>336</v>
      </c>
      <c r="G6" s="183"/>
      <c r="H6" s="184"/>
      <c r="I6" s="185"/>
      <c r="J6" s="186"/>
      <c r="K6" s="187"/>
      <c r="L6" s="187"/>
      <c r="M6" s="163"/>
      <c r="N6" s="188"/>
      <c r="O6" s="184"/>
      <c r="P6" s="186"/>
      <c r="Q6" s="186"/>
      <c r="R6" s="187"/>
      <c r="S6" s="189"/>
      <c r="T6" s="97"/>
      <c r="U6" s="97"/>
      <c r="V6" s="97"/>
    </row>
    <row r="7" spans="1:22" s="99" customFormat="1" ht="24" customHeight="1" x14ac:dyDescent="0.15">
      <c r="A7" s="313"/>
      <c r="B7" s="100" t="s">
        <v>52</v>
      </c>
      <c r="C7" s="164" t="s">
        <v>135</v>
      </c>
      <c r="D7" s="102" t="s">
        <v>53</v>
      </c>
      <c r="E7" s="105" t="s">
        <v>221</v>
      </c>
      <c r="G7" s="183"/>
      <c r="H7" s="184"/>
      <c r="I7" s="185"/>
      <c r="J7" s="186"/>
      <c r="K7" s="187"/>
      <c r="L7" s="187"/>
      <c r="M7" s="163"/>
      <c r="N7" s="188"/>
      <c r="O7" s="184"/>
      <c r="P7" s="186"/>
      <c r="Q7" s="186"/>
      <c r="R7" s="187"/>
      <c r="S7" s="189"/>
      <c r="T7" s="97"/>
      <c r="U7" s="97"/>
      <c r="V7" s="97"/>
    </row>
    <row r="8" spans="1:22" s="99" customFormat="1" ht="24" customHeight="1" x14ac:dyDescent="0.15">
      <c r="A8" s="313"/>
      <c r="B8" s="100" t="s">
        <v>54</v>
      </c>
      <c r="C8" s="165" t="s">
        <v>137</v>
      </c>
      <c r="D8" s="102" t="s">
        <v>32</v>
      </c>
      <c r="E8" s="167" t="s">
        <v>361</v>
      </c>
      <c r="G8" s="183"/>
      <c r="H8" s="184"/>
      <c r="I8" s="185"/>
      <c r="J8" s="186"/>
      <c r="K8" s="187"/>
      <c r="L8" s="187"/>
      <c r="M8" s="163"/>
      <c r="N8" s="188"/>
      <c r="O8" s="184"/>
      <c r="P8" s="186"/>
      <c r="Q8" s="186"/>
      <c r="R8" s="187"/>
      <c r="S8" s="189"/>
      <c r="T8" s="97"/>
      <c r="U8" s="97"/>
      <c r="V8" s="97"/>
    </row>
    <row r="9" spans="1:22" s="99" customFormat="1" ht="24" customHeight="1" thickBot="1" x14ac:dyDescent="0.2">
      <c r="A9" s="314"/>
      <c r="B9" s="106" t="s">
        <v>55</v>
      </c>
      <c r="C9" s="115" t="s">
        <v>397</v>
      </c>
      <c r="D9" s="107" t="s">
        <v>56</v>
      </c>
      <c r="E9" s="168" t="s">
        <v>365</v>
      </c>
      <c r="G9" s="241"/>
      <c r="H9" s="242"/>
      <c r="I9" s="243"/>
      <c r="J9" s="244"/>
      <c r="K9" s="245"/>
      <c r="L9" s="245"/>
      <c r="M9" s="246"/>
      <c r="N9" s="247"/>
      <c r="O9" s="242"/>
      <c r="P9" s="244"/>
      <c r="Q9" s="244"/>
      <c r="R9" s="245"/>
      <c r="S9" s="248"/>
      <c r="T9" s="97"/>
      <c r="U9" s="97"/>
      <c r="V9" s="97"/>
    </row>
    <row r="10" spans="1:22" s="99" customFormat="1" ht="24" customHeight="1" thickTop="1" x14ac:dyDescent="0.15">
      <c r="A10" s="312" t="s">
        <v>48</v>
      </c>
      <c r="B10" s="98" t="s">
        <v>49</v>
      </c>
      <c r="C10" s="309" t="s">
        <v>303</v>
      </c>
      <c r="D10" s="310"/>
      <c r="E10" s="311"/>
      <c r="G10" s="183" t="s">
        <v>303</v>
      </c>
      <c r="H10" s="184">
        <v>2470000</v>
      </c>
      <c r="I10" s="185">
        <v>0.99725910931174089</v>
      </c>
      <c r="J10" s="186">
        <v>44265</v>
      </c>
      <c r="K10" s="187" t="s">
        <v>229</v>
      </c>
      <c r="L10" s="187" t="s">
        <v>136</v>
      </c>
      <c r="M10" s="163" t="s">
        <v>400</v>
      </c>
      <c r="N10" s="188" t="s">
        <v>406</v>
      </c>
      <c r="O10" s="184">
        <v>2463230</v>
      </c>
      <c r="P10" s="186" t="s">
        <v>339</v>
      </c>
      <c r="Q10" s="186">
        <v>44266</v>
      </c>
      <c r="R10" s="187" t="s">
        <v>376</v>
      </c>
      <c r="S10" s="189" t="s">
        <v>231</v>
      </c>
      <c r="T10" s="97"/>
      <c r="U10" s="97"/>
      <c r="V10" s="97"/>
    </row>
    <row r="11" spans="1:22" s="99" customFormat="1" ht="24" customHeight="1" x14ac:dyDescent="0.15">
      <c r="A11" s="313"/>
      <c r="B11" s="100" t="s">
        <v>50</v>
      </c>
      <c r="C11" s="101">
        <v>2470000</v>
      </c>
      <c r="D11" s="102" t="s">
        <v>84</v>
      </c>
      <c r="E11" s="103" t="s">
        <v>405</v>
      </c>
      <c r="G11" s="190"/>
      <c r="H11" s="191"/>
      <c r="I11" s="192"/>
      <c r="J11" s="193"/>
      <c r="K11" s="194"/>
      <c r="L11" s="194"/>
      <c r="M11" s="159"/>
      <c r="N11" s="195"/>
      <c r="O11" s="191"/>
      <c r="P11" s="193"/>
      <c r="Q11" s="193"/>
      <c r="R11" s="194"/>
      <c r="S11" s="196"/>
      <c r="T11" s="97"/>
      <c r="U11" s="97"/>
      <c r="V11" s="97"/>
    </row>
    <row r="12" spans="1:22" s="99" customFormat="1" ht="24" customHeight="1" x14ac:dyDescent="0.15">
      <c r="A12" s="313"/>
      <c r="B12" s="100" t="s">
        <v>51</v>
      </c>
      <c r="C12" s="104">
        <v>0.99725910931174089</v>
      </c>
      <c r="D12" s="102" t="s">
        <v>30</v>
      </c>
      <c r="E12" s="103">
        <v>2463230</v>
      </c>
      <c r="G12" s="190"/>
      <c r="H12" s="191"/>
      <c r="I12" s="192"/>
      <c r="J12" s="193"/>
      <c r="K12" s="194"/>
      <c r="L12" s="194"/>
      <c r="M12" s="159"/>
      <c r="N12" s="195"/>
      <c r="O12" s="191"/>
      <c r="P12" s="193"/>
      <c r="Q12" s="193"/>
      <c r="R12" s="194"/>
      <c r="S12" s="196"/>
      <c r="T12" s="97"/>
      <c r="U12" s="97"/>
      <c r="V12" s="97"/>
    </row>
    <row r="13" spans="1:22" s="99" customFormat="1" ht="24" customHeight="1" x14ac:dyDescent="0.15">
      <c r="A13" s="313"/>
      <c r="B13" s="100" t="s">
        <v>29</v>
      </c>
      <c r="C13" s="116">
        <v>44265</v>
      </c>
      <c r="D13" s="102" t="s">
        <v>83</v>
      </c>
      <c r="E13" s="166" t="s">
        <v>338</v>
      </c>
      <c r="G13" s="190"/>
      <c r="H13" s="191"/>
      <c r="I13" s="192"/>
      <c r="J13" s="193"/>
      <c r="K13" s="194"/>
      <c r="L13" s="194"/>
      <c r="M13" s="159"/>
      <c r="N13" s="195"/>
      <c r="O13" s="191"/>
      <c r="P13" s="193"/>
      <c r="Q13" s="193"/>
      <c r="R13" s="194"/>
      <c r="S13" s="196"/>
      <c r="T13" s="97"/>
      <c r="U13" s="97"/>
      <c r="V13" s="97"/>
    </row>
    <row r="14" spans="1:22" s="99" customFormat="1" ht="24" customHeight="1" x14ac:dyDescent="0.15">
      <c r="A14" s="313"/>
      <c r="B14" s="100" t="s">
        <v>52</v>
      </c>
      <c r="C14" s="164" t="s">
        <v>229</v>
      </c>
      <c r="D14" s="102" t="s">
        <v>53</v>
      </c>
      <c r="E14" s="105">
        <v>44266</v>
      </c>
      <c r="G14" s="190"/>
      <c r="H14" s="191"/>
      <c r="I14" s="192"/>
      <c r="J14" s="193"/>
      <c r="K14" s="194"/>
      <c r="L14" s="194"/>
      <c r="M14" s="159"/>
      <c r="N14" s="195"/>
      <c r="O14" s="191"/>
      <c r="P14" s="193"/>
      <c r="Q14" s="193"/>
      <c r="R14" s="194"/>
      <c r="S14" s="196"/>
      <c r="T14" s="97"/>
      <c r="U14" s="97"/>
      <c r="V14" s="97"/>
    </row>
    <row r="15" spans="1:22" s="99" customFormat="1" ht="24" customHeight="1" x14ac:dyDescent="0.15">
      <c r="A15" s="313"/>
      <c r="B15" s="100" t="s">
        <v>54</v>
      </c>
      <c r="C15" s="165" t="s">
        <v>136</v>
      </c>
      <c r="D15" s="102" t="s">
        <v>32</v>
      </c>
      <c r="E15" s="167" t="s">
        <v>375</v>
      </c>
      <c r="G15" s="190"/>
      <c r="H15" s="191"/>
      <c r="I15" s="192"/>
      <c r="J15" s="193"/>
      <c r="K15" s="194"/>
      <c r="L15" s="194"/>
      <c r="M15" s="159"/>
      <c r="N15" s="195"/>
      <c r="O15" s="191"/>
      <c r="P15" s="193"/>
      <c r="Q15" s="193"/>
      <c r="R15" s="194"/>
      <c r="S15" s="196"/>
      <c r="T15" s="97"/>
      <c r="U15" s="97"/>
      <c r="V15" s="97"/>
    </row>
    <row r="16" spans="1:22" s="99" customFormat="1" ht="24" customHeight="1" thickBot="1" x14ac:dyDescent="0.2">
      <c r="A16" s="314"/>
      <c r="B16" s="106" t="s">
        <v>55</v>
      </c>
      <c r="C16" s="115" t="s">
        <v>399</v>
      </c>
      <c r="D16" s="107" t="s">
        <v>56</v>
      </c>
      <c r="E16" s="168" t="s">
        <v>231</v>
      </c>
      <c r="G16" s="197"/>
      <c r="H16" s="198"/>
      <c r="I16" s="199"/>
      <c r="J16" s="200"/>
      <c r="K16" s="201"/>
      <c r="L16" s="201"/>
      <c r="M16" s="160"/>
      <c r="N16" s="202"/>
      <c r="O16" s="198"/>
      <c r="P16" s="200"/>
      <c r="Q16" s="200"/>
      <c r="R16" s="201"/>
      <c r="S16" s="203"/>
      <c r="T16" s="97"/>
      <c r="U16" s="97"/>
      <c r="V16" s="97"/>
    </row>
    <row r="17" spans="1:22" s="99" customFormat="1" ht="24" customHeight="1" thickTop="1" x14ac:dyDescent="0.15">
      <c r="A17" s="312" t="s">
        <v>48</v>
      </c>
      <c r="B17" s="98" t="s">
        <v>49</v>
      </c>
      <c r="C17" s="309" t="s">
        <v>165</v>
      </c>
      <c r="D17" s="310"/>
      <c r="E17" s="311"/>
      <c r="G17" s="183" t="s">
        <v>165</v>
      </c>
      <c r="H17" s="184">
        <v>3500000</v>
      </c>
      <c r="I17" s="185">
        <v>0.96431999999999995</v>
      </c>
      <c r="J17" s="186">
        <v>44265</v>
      </c>
      <c r="K17" s="187" t="s">
        <v>229</v>
      </c>
      <c r="L17" s="187" t="s">
        <v>136</v>
      </c>
      <c r="M17" s="163" t="s">
        <v>423</v>
      </c>
      <c r="N17" s="188" t="s">
        <v>424</v>
      </c>
      <c r="O17" s="184">
        <v>3375120</v>
      </c>
      <c r="P17" s="186" t="s">
        <v>425</v>
      </c>
      <c r="Q17" s="186">
        <v>44266</v>
      </c>
      <c r="R17" s="187" t="s">
        <v>378</v>
      </c>
      <c r="S17" s="189" t="s">
        <v>231</v>
      </c>
      <c r="T17" s="97"/>
      <c r="U17" s="97"/>
      <c r="V17" s="97"/>
    </row>
    <row r="18" spans="1:22" s="99" customFormat="1" ht="24" customHeight="1" x14ac:dyDescent="0.15">
      <c r="A18" s="313"/>
      <c r="B18" s="100" t="s">
        <v>50</v>
      </c>
      <c r="C18" s="101">
        <v>3500000</v>
      </c>
      <c r="D18" s="102" t="s">
        <v>84</v>
      </c>
      <c r="E18" s="103" t="s">
        <v>407</v>
      </c>
      <c r="G18" s="190"/>
      <c r="H18" s="191"/>
      <c r="I18" s="192"/>
      <c r="J18" s="193"/>
      <c r="K18" s="194"/>
      <c r="L18" s="194"/>
      <c r="M18" s="159"/>
      <c r="N18" s="195"/>
      <c r="O18" s="191"/>
      <c r="P18" s="193"/>
      <c r="Q18" s="193"/>
      <c r="R18" s="194"/>
      <c r="S18" s="196"/>
      <c r="T18" s="97"/>
      <c r="U18" s="97"/>
      <c r="V18" s="97"/>
    </row>
    <row r="19" spans="1:22" s="99" customFormat="1" ht="24" customHeight="1" x14ac:dyDescent="0.15">
      <c r="A19" s="313"/>
      <c r="B19" s="100" t="s">
        <v>51</v>
      </c>
      <c r="C19" s="104">
        <v>0.96431999999999995</v>
      </c>
      <c r="D19" s="102" t="s">
        <v>30</v>
      </c>
      <c r="E19" s="103">
        <v>3375120</v>
      </c>
      <c r="G19" s="190"/>
      <c r="H19" s="191"/>
      <c r="I19" s="192"/>
      <c r="J19" s="193"/>
      <c r="K19" s="194"/>
      <c r="L19" s="194"/>
      <c r="M19" s="159"/>
      <c r="N19" s="195"/>
      <c r="O19" s="191"/>
      <c r="P19" s="193"/>
      <c r="Q19" s="193"/>
      <c r="R19" s="194"/>
      <c r="S19" s="196"/>
      <c r="T19" s="97"/>
      <c r="U19" s="97"/>
      <c r="V19" s="97"/>
    </row>
    <row r="20" spans="1:22" s="99" customFormat="1" ht="24" customHeight="1" x14ac:dyDescent="0.15">
      <c r="A20" s="313"/>
      <c r="B20" s="100" t="s">
        <v>29</v>
      </c>
      <c r="C20" s="116">
        <v>44265</v>
      </c>
      <c r="D20" s="102" t="s">
        <v>83</v>
      </c>
      <c r="E20" s="166" t="s">
        <v>340</v>
      </c>
      <c r="G20" s="190"/>
      <c r="H20" s="191"/>
      <c r="I20" s="192"/>
      <c r="J20" s="193"/>
      <c r="K20" s="194"/>
      <c r="L20" s="194"/>
      <c r="M20" s="159"/>
      <c r="N20" s="195"/>
      <c r="O20" s="191"/>
      <c r="P20" s="193"/>
      <c r="Q20" s="193"/>
      <c r="R20" s="194"/>
      <c r="S20" s="196"/>
      <c r="T20" s="97"/>
      <c r="U20" s="97"/>
      <c r="V20" s="97"/>
    </row>
    <row r="21" spans="1:22" s="99" customFormat="1" ht="24" customHeight="1" x14ac:dyDescent="0.15">
      <c r="A21" s="313"/>
      <c r="B21" s="100" t="s">
        <v>52</v>
      </c>
      <c r="C21" s="164" t="s">
        <v>229</v>
      </c>
      <c r="D21" s="102" t="s">
        <v>53</v>
      </c>
      <c r="E21" s="105">
        <v>44266</v>
      </c>
      <c r="G21" s="190"/>
      <c r="H21" s="191"/>
      <c r="I21" s="192"/>
      <c r="J21" s="193"/>
      <c r="K21" s="194"/>
      <c r="L21" s="194"/>
      <c r="M21" s="159"/>
      <c r="N21" s="195"/>
      <c r="O21" s="191"/>
      <c r="P21" s="193"/>
      <c r="Q21" s="193"/>
      <c r="R21" s="194"/>
      <c r="S21" s="196"/>
      <c r="T21" s="97"/>
      <c r="U21" s="97"/>
      <c r="V21" s="97"/>
    </row>
    <row r="22" spans="1:22" s="99" customFormat="1" ht="24" customHeight="1" x14ac:dyDescent="0.15">
      <c r="A22" s="313"/>
      <c r="B22" s="100" t="s">
        <v>54</v>
      </c>
      <c r="C22" s="165" t="s">
        <v>136</v>
      </c>
      <c r="D22" s="102" t="s">
        <v>32</v>
      </c>
      <c r="E22" s="167" t="s">
        <v>377</v>
      </c>
      <c r="G22" s="190"/>
      <c r="H22" s="191"/>
      <c r="I22" s="192"/>
      <c r="J22" s="193"/>
      <c r="K22" s="194"/>
      <c r="L22" s="194"/>
      <c r="M22" s="159"/>
      <c r="N22" s="195"/>
      <c r="O22" s="191"/>
      <c r="P22" s="193"/>
      <c r="Q22" s="193"/>
      <c r="R22" s="194"/>
      <c r="S22" s="196"/>
      <c r="T22" s="97"/>
      <c r="U22" s="97"/>
      <c r="V22" s="97"/>
    </row>
    <row r="23" spans="1:22" s="99" customFormat="1" ht="24" customHeight="1" thickBot="1" x14ac:dyDescent="0.2">
      <c r="A23" s="314"/>
      <c r="B23" s="106" t="s">
        <v>55</v>
      </c>
      <c r="C23" s="115" t="s">
        <v>399</v>
      </c>
      <c r="D23" s="107" t="s">
        <v>56</v>
      </c>
      <c r="E23" s="168" t="s">
        <v>231</v>
      </c>
      <c r="G23" s="197"/>
      <c r="H23" s="198"/>
      <c r="I23" s="199"/>
      <c r="J23" s="200"/>
      <c r="K23" s="201"/>
      <c r="L23" s="201"/>
      <c r="M23" s="160"/>
      <c r="N23" s="202"/>
      <c r="O23" s="198"/>
      <c r="P23" s="200"/>
      <c r="Q23" s="200"/>
      <c r="R23" s="201"/>
      <c r="S23" s="203"/>
      <c r="T23" s="97"/>
      <c r="U23" s="97"/>
      <c r="V23" s="97"/>
    </row>
    <row r="24" spans="1:22" s="99" customFormat="1" ht="24" customHeight="1" thickTop="1" x14ac:dyDescent="0.15">
      <c r="A24" s="312" t="s">
        <v>48</v>
      </c>
      <c r="B24" s="98" t="s">
        <v>49</v>
      </c>
      <c r="C24" s="309" t="s">
        <v>327</v>
      </c>
      <c r="D24" s="310"/>
      <c r="E24" s="311"/>
      <c r="G24" s="183" t="s">
        <v>327</v>
      </c>
      <c r="H24" s="184">
        <v>101640794</v>
      </c>
      <c r="I24" s="185">
        <v>0.94463150018705577</v>
      </c>
      <c r="J24" s="186" t="s">
        <v>329</v>
      </c>
      <c r="K24" s="187" t="s">
        <v>135</v>
      </c>
      <c r="L24" s="187" t="s">
        <v>137</v>
      </c>
      <c r="M24" s="163" t="s">
        <v>426</v>
      </c>
      <c r="N24" s="188" t="s">
        <v>427</v>
      </c>
      <c r="O24" s="184">
        <v>101000000</v>
      </c>
      <c r="P24" s="186" t="s">
        <v>428</v>
      </c>
      <c r="Q24" s="186" t="s">
        <v>459</v>
      </c>
      <c r="R24" s="187" t="s">
        <v>429</v>
      </c>
      <c r="S24" s="189" t="s">
        <v>366</v>
      </c>
      <c r="T24" s="97"/>
      <c r="U24" s="97"/>
      <c r="V24" s="97"/>
    </row>
    <row r="25" spans="1:22" s="99" customFormat="1" ht="24" customHeight="1" x14ac:dyDescent="0.15">
      <c r="A25" s="313"/>
      <c r="B25" s="100" t="s">
        <v>50</v>
      </c>
      <c r="C25" s="101">
        <v>101640794</v>
      </c>
      <c r="D25" s="102" t="s">
        <v>84</v>
      </c>
      <c r="E25" s="103" t="s">
        <v>408</v>
      </c>
      <c r="G25" s="190"/>
      <c r="H25" s="191"/>
      <c r="I25" s="192"/>
      <c r="J25" s="193"/>
      <c r="K25" s="194"/>
      <c r="L25" s="194"/>
      <c r="M25" s="159"/>
      <c r="N25" s="195"/>
      <c r="O25" s="191"/>
      <c r="P25" s="193"/>
      <c r="Q25" s="193"/>
      <c r="R25" s="194"/>
      <c r="S25" s="196"/>
      <c r="T25" s="97"/>
      <c r="U25" s="97"/>
      <c r="V25" s="97"/>
    </row>
    <row r="26" spans="1:22" s="99" customFormat="1" ht="24" customHeight="1" x14ac:dyDescent="0.15">
      <c r="A26" s="313"/>
      <c r="B26" s="100" t="s">
        <v>51</v>
      </c>
      <c r="C26" s="104">
        <v>0.94463150018705577</v>
      </c>
      <c r="D26" s="102" t="s">
        <v>30</v>
      </c>
      <c r="E26" s="103">
        <v>101000000</v>
      </c>
      <c r="G26" s="190"/>
      <c r="H26" s="191"/>
      <c r="I26" s="192"/>
      <c r="J26" s="193"/>
      <c r="K26" s="194"/>
      <c r="L26" s="194"/>
      <c r="M26" s="159"/>
      <c r="N26" s="195"/>
      <c r="O26" s="191"/>
      <c r="P26" s="193"/>
      <c r="Q26" s="193"/>
      <c r="R26" s="194"/>
      <c r="S26" s="196"/>
      <c r="T26" s="97"/>
      <c r="U26" s="97"/>
      <c r="V26" s="97"/>
    </row>
    <row r="27" spans="1:22" s="99" customFormat="1" ht="24" customHeight="1" x14ac:dyDescent="0.15">
      <c r="A27" s="313"/>
      <c r="B27" s="100" t="s">
        <v>29</v>
      </c>
      <c r="C27" s="116" t="s">
        <v>329</v>
      </c>
      <c r="D27" s="102" t="s">
        <v>83</v>
      </c>
      <c r="E27" s="166" t="s">
        <v>341</v>
      </c>
      <c r="G27" s="190"/>
      <c r="H27" s="191"/>
      <c r="I27" s="192"/>
      <c r="J27" s="193"/>
      <c r="K27" s="194"/>
      <c r="L27" s="194"/>
      <c r="M27" s="159"/>
      <c r="N27" s="195"/>
      <c r="O27" s="191"/>
      <c r="P27" s="193"/>
      <c r="Q27" s="193"/>
      <c r="R27" s="194"/>
      <c r="S27" s="196"/>
      <c r="T27" s="97"/>
      <c r="U27" s="97"/>
      <c r="V27" s="97"/>
    </row>
    <row r="28" spans="1:22" s="99" customFormat="1" ht="24" customHeight="1" x14ac:dyDescent="0.15">
      <c r="A28" s="313"/>
      <c r="B28" s="100" t="s">
        <v>52</v>
      </c>
      <c r="C28" s="164" t="s">
        <v>135</v>
      </c>
      <c r="D28" s="102" t="s">
        <v>53</v>
      </c>
      <c r="E28" s="105" t="s">
        <v>221</v>
      </c>
      <c r="G28" s="190"/>
      <c r="H28" s="191"/>
      <c r="I28" s="192"/>
      <c r="J28" s="193"/>
      <c r="K28" s="194"/>
      <c r="L28" s="194"/>
      <c r="M28" s="159"/>
      <c r="N28" s="195"/>
      <c r="O28" s="191"/>
      <c r="P28" s="193"/>
      <c r="Q28" s="193"/>
      <c r="R28" s="194"/>
      <c r="S28" s="196"/>
    </row>
    <row r="29" spans="1:22" s="99" customFormat="1" ht="24" customHeight="1" x14ac:dyDescent="0.15">
      <c r="A29" s="313"/>
      <c r="B29" s="100" t="s">
        <v>54</v>
      </c>
      <c r="C29" s="165" t="s">
        <v>137</v>
      </c>
      <c r="D29" s="102" t="s">
        <v>32</v>
      </c>
      <c r="E29" s="167" t="s">
        <v>362</v>
      </c>
      <c r="G29" s="190"/>
      <c r="H29" s="191"/>
      <c r="I29" s="192"/>
      <c r="J29" s="193"/>
      <c r="K29" s="194"/>
      <c r="L29" s="194"/>
      <c r="M29" s="159"/>
      <c r="N29" s="195"/>
      <c r="O29" s="191"/>
      <c r="P29" s="193"/>
      <c r="Q29" s="193"/>
      <c r="R29" s="194"/>
      <c r="S29" s="196"/>
    </row>
    <row r="30" spans="1:22" s="99" customFormat="1" ht="24" customHeight="1" thickBot="1" x14ac:dyDescent="0.2">
      <c r="A30" s="314"/>
      <c r="B30" s="106" t="s">
        <v>55</v>
      </c>
      <c r="C30" s="115" t="s">
        <v>401</v>
      </c>
      <c r="D30" s="107" t="s">
        <v>56</v>
      </c>
      <c r="E30" s="168" t="s">
        <v>366</v>
      </c>
      <c r="G30" s="197"/>
      <c r="H30" s="198"/>
      <c r="I30" s="199"/>
      <c r="J30" s="200"/>
      <c r="K30" s="201"/>
      <c r="L30" s="201"/>
      <c r="M30" s="160"/>
      <c r="N30" s="202"/>
      <c r="O30" s="198"/>
      <c r="P30" s="200"/>
      <c r="Q30" s="200"/>
      <c r="R30" s="201"/>
      <c r="S30" s="203"/>
    </row>
    <row r="31" spans="1:22" ht="24" customHeight="1" thickTop="1" x14ac:dyDescent="0.15">
      <c r="A31" s="312" t="s">
        <v>48</v>
      </c>
      <c r="B31" s="98" t="s">
        <v>49</v>
      </c>
      <c r="C31" s="309" t="s">
        <v>328</v>
      </c>
      <c r="D31" s="310"/>
      <c r="E31" s="311"/>
      <c r="G31" s="183" t="s">
        <v>328</v>
      </c>
      <c r="H31" s="184">
        <v>1680000</v>
      </c>
      <c r="I31" s="185">
        <v>0.9285714285714286</v>
      </c>
      <c r="J31" s="186">
        <v>44267</v>
      </c>
      <c r="K31" s="187" t="s">
        <v>135</v>
      </c>
      <c r="L31" s="187" t="s">
        <v>137</v>
      </c>
      <c r="M31" s="163" t="s">
        <v>430</v>
      </c>
      <c r="N31" s="188" t="s">
        <v>432</v>
      </c>
      <c r="O31" s="184">
        <v>1560000</v>
      </c>
      <c r="P31" s="186" t="s">
        <v>433</v>
      </c>
      <c r="Q31" s="186" t="s">
        <v>459</v>
      </c>
      <c r="R31" s="187" t="s">
        <v>434</v>
      </c>
      <c r="S31" s="189" t="s">
        <v>367</v>
      </c>
    </row>
    <row r="32" spans="1:22" ht="24" customHeight="1" x14ac:dyDescent="0.15">
      <c r="A32" s="313"/>
      <c r="B32" s="100" t="s">
        <v>50</v>
      </c>
      <c r="C32" s="101">
        <v>1680000</v>
      </c>
      <c r="D32" s="102" t="s">
        <v>84</v>
      </c>
      <c r="E32" s="103" t="s">
        <v>409</v>
      </c>
      <c r="G32" s="190"/>
      <c r="H32" s="191"/>
      <c r="I32" s="192"/>
      <c r="J32" s="193"/>
      <c r="K32" s="194"/>
      <c r="L32" s="194"/>
      <c r="M32" s="159"/>
      <c r="N32" s="195"/>
      <c r="O32" s="191"/>
      <c r="P32" s="193"/>
      <c r="Q32" s="193"/>
      <c r="R32" s="194"/>
      <c r="S32" s="196"/>
    </row>
    <row r="33" spans="1:19" ht="24" customHeight="1" x14ac:dyDescent="0.15">
      <c r="A33" s="313"/>
      <c r="B33" s="100" t="s">
        <v>51</v>
      </c>
      <c r="C33" s="104">
        <v>0.9285714285714286</v>
      </c>
      <c r="D33" s="102" t="s">
        <v>30</v>
      </c>
      <c r="E33" s="103">
        <v>1560000</v>
      </c>
      <c r="G33" s="190"/>
      <c r="H33" s="191"/>
      <c r="I33" s="192"/>
      <c r="J33" s="193"/>
      <c r="K33" s="194"/>
      <c r="L33" s="194"/>
      <c r="M33" s="159"/>
      <c r="N33" s="195"/>
      <c r="O33" s="191"/>
      <c r="P33" s="193"/>
      <c r="Q33" s="193"/>
      <c r="R33" s="194"/>
      <c r="S33" s="196"/>
    </row>
    <row r="34" spans="1:19" ht="24" customHeight="1" x14ac:dyDescent="0.15">
      <c r="A34" s="313"/>
      <c r="B34" s="100" t="s">
        <v>29</v>
      </c>
      <c r="C34" s="116">
        <v>44267</v>
      </c>
      <c r="D34" s="102" t="s">
        <v>83</v>
      </c>
      <c r="E34" s="166" t="s">
        <v>343</v>
      </c>
      <c r="G34" s="190"/>
      <c r="H34" s="191"/>
      <c r="I34" s="192"/>
      <c r="J34" s="193"/>
      <c r="K34" s="194"/>
      <c r="L34" s="194"/>
      <c r="M34" s="159"/>
      <c r="N34" s="195"/>
      <c r="O34" s="191"/>
      <c r="P34" s="193"/>
      <c r="Q34" s="193"/>
      <c r="R34" s="194"/>
      <c r="S34" s="196"/>
    </row>
    <row r="35" spans="1:19" ht="24" customHeight="1" x14ac:dyDescent="0.15">
      <c r="A35" s="313"/>
      <c r="B35" s="100" t="s">
        <v>52</v>
      </c>
      <c r="C35" s="164" t="s">
        <v>135</v>
      </c>
      <c r="D35" s="102" t="s">
        <v>53</v>
      </c>
      <c r="E35" s="105" t="s">
        <v>221</v>
      </c>
      <c r="G35" s="190"/>
      <c r="H35" s="191"/>
      <c r="I35" s="192"/>
      <c r="J35" s="193"/>
      <c r="K35" s="194"/>
      <c r="L35" s="194"/>
      <c r="M35" s="159"/>
      <c r="N35" s="195"/>
      <c r="O35" s="191"/>
      <c r="P35" s="193"/>
      <c r="Q35" s="193"/>
      <c r="R35" s="194"/>
      <c r="S35" s="196"/>
    </row>
    <row r="36" spans="1:19" ht="24" customHeight="1" x14ac:dyDescent="0.15">
      <c r="A36" s="313"/>
      <c r="B36" s="100" t="s">
        <v>54</v>
      </c>
      <c r="C36" s="165" t="s">
        <v>137</v>
      </c>
      <c r="D36" s="102" t="s">
        <v>32</v>
      </c>
      <c r="E36" s="167" t="s">
        <v>363</v>
      </c>
      <c r="G36" s="190"/>
      <c r="H36" s="191"/>
      <c r="I36" s="192"/>
      <c r="J36" s="193"/>
      <c r="K36" s="194"/>
      <c r="L36" s="194"/>
      <c r="M36" s="159"/>
      <c r="N36" s="195"/>
      <c r="O36" s="191"/>
      <c r="P36" s="193"/>
      <c r="Q36" s="193"/>
      <c r="R36" s="194"/>
      <c r="S36" s="196"/>
    </row>
    <row r="37" spans="1:19" ht="24" customHeight="1" thickBot="1" x14ac:dyDescent="0.2">
      <c r="A37" s="314"/>
      <c r="B37" s="106" t="s">
        <v>55</v>
      </c>
      <c r="C37" s="115" t="s">
        <v>397</v>
      </c>
      <c r="D37" s="107" t="s">
        <v>56</v>
      </c>
      <c r="E37" s="168" t="s">
        <v>367</v>
      </c>
      <c r="G37" s="197"/>
      <c r="H37" s="198"/>
      <c r="I37" s="199"/>
      <c r="J37" s="200"/>
      <c r="K37" s="201"/>
      <c r="L37" s="201"/>
      <c r="M37" s="160"/>
      <c r="N37" s="202"/>
      <c r="O37" s="198"/>
      <c r="P37" s="200"/>
      <c r="Q37" s="200"/>
      <c r="R37" s="201"/>
      <c r="S37" s="203"/>
    </row>
    <row r="38" spans="1:19" ht="24" customHeight="1" thickTop="1" x14ac:dyDescent="0.15">
      <c r="A38" s="312" t="s">
        <v>48</v>
      </c>
      <c r="B38" s="98" t="s">
        <v>49</v>
      </c>
      <c r="C38" s="309" t="s">
        <v>305</v>
      </c>
      <c r="D38" s="310"/>
      <c r="E38" s="311"/>
      <c r="G38" s="183" t="s">
        <v>305</v>
      </c>
      <c r="H38" s="184">
        <v>6170000</v>
      </c>
      <c r="I38" s="185">
        <v>0.95</v>
      </c>
      <c r="J38" s="186">
        <v>44270</v>
      </c>
      <c r="K38" s="187" t="s">
        <v>135</v>
      </c>
      <c r="L38" s="187" t="s">
        <v>136</v>
      </c>
      <c r="M38" s="163" t="s">
        <v>430</v>
      </c>
      <c r="N38" s="188" t="s">
        <v>435</v>
      </c>
      <c r="O38" s="184">
        <v>5861500</v>
      </c>
      <c r="P38" s="186" t="s">
        <v>436</v>
      </c>
      <c r="Q38" s="186" t="s">
        <v>459</v>
      </c>
      <c r="R38" s="187" t="s">
        <v>437</v>
      </c>
      <c r="S38" s="189" t="s">
        <v>368</v>
      </c>
    </row>
    <row r="39" spans="1:19" ht="24" customHeight="1" x14ac:dyDescent="0.15">
      <c r="A39" s="313"/>
      <c r="B39" s="100" t="s">
        <v>50</v>
      </c>
      <c r="C39" s="101">
        <v>6170000</v>
      </c>
      <c r="D39" s="102" t="s">
        <v>84</v>
      </c>
      <c r="E39" s="103" t="s">
        <v>410</v>
      </c>
      <c r="G39" s="190"/>
      <c r="H39" s="191"/>
      <c r="I39" s="192"/>
      <c r="J39" s="193"/>
      <c r="K39" s="194"/>
      <c r="L39" s="194"/>
      <c r="M39" s="159"/>
      <c r="N39" s="195"/>
      <c r="O39" s="191"/>
      <c r="P39" s="193"/>
      <c r="Q39" s="193"/>
      <c r="R39" s="194"/>
      <c r="S39" s="196"/>
    </row>
    <row r="40" spans="1:19" ht="24" customHeight="1" x14ac:dyDescent="0.15">
      <c r="A40" s="313"/>
      <c r="B40" s="100" t="s">
        <v>51</v>
      </c>
      <c r="C40" s="104">
        <v>0.95</v>
      </c>
      <c r="D40" s="102" t="s">
        <v>30</v>
      </c>
      <c r="E40" s="103">
        <v>5861500</v>
      </c>
      <c r="G40" s="190"/>
      <c r="H40" s="191"/>
      <c r="I40" s="192"/>
      <c r="J40" s="193"/>
      <c r="K40" s="194"/>
      <c r="L40" s="194"/>
      <c r="M40" s="159"/>
      <c r="N40" s="195"/>
      <c r="O40" s="191"/>
      <c r="P40" s="193"/>
      <c r="Q40" s="193"/>
      <c r="R40" s="194"/>
      <c r="S40" s="196"/>
    </row>
    <row r="41" spans="1:19" ht="24" customHeight="1" x14ac:dyDescent="0.15">
      <c r="A41" s="313"/>
      <c r="B41" s="100" t="s">
        <v>29</v>
      </c>
      <c r="C41" s="116">
        <v>44270</v>
      </c>
      <c r="D41" s="102" t="s">
        <v>83</v>
      </c>
      <c r="E41" s="166" t="s">
        <v>344</v>
      </c>
      <c r="G41" s="190"/>
      <c r="H41" s="191"/>
      <c r="I41" s="192"/>
      <c r="J41" s="193"/>
      <c r="K41" s="194"/>
      <c r="L41" s="194"/>
      <c r="M41" s="159"/>
      <c r="N41" s="195"/>
      <c r="O41" s="191"/>
      <c r="P41" s="193"/>
      <c r="Q41" s="193"/>
      <c r="R41" s="194"/>
      <c r="S41" s="196"/>
    </row>
    <row r="42" spans="1:19" ht="24" customHeight="1" x14ac:dyDescent="0.15">
      <c r="A42" s="313"/>
      <c r="B42" s="100" t="s">
        <v>52</v>
      </c>
      <c r="C42" s="164" t="s">
        <v>135</v>
      </c>
      <c r="D42" s="102" t="s">
        <v>53</v>
      </c>
      <c r="E42" s="105" t="s">
        <v>221</v>
      </c>
      <c r="G42" s="190"/>
      <c r="H42" s="191"/>
      <c r="I42" s="192"/>
      <c r="J42" s="193"/>
      <c r="K42" s="194"/>
      <c r="L42" s="194"/>
      <c r="M42" s="159"/>
      <c r="N42" s="195"/>
      <c r="O42" s="191"/>
      <c r="P42" s="193"/>
      <c r="Q42" s="193"/>
      <c r="R42" s="194"/>
      <c r="S42" s="196"/>
    </row>
    <row r="43" spans="1:19" ht="24" customHeight="1" x14ac:dyDescent="0.15">
      <c r="A43" s="313"/>
      <c r="B43" s="100" t="s">
        <v>54</v>
      </c>
      <c r="C43" s="165" t="s">
        <v>136</v>
      </c>
      <c r="D43" s="102" t="s">
        <v>32</v>
      </c>
      <c r="E43" s="167" t="s">
        <v>313</v>
      </c>
      <c r="G43" s="190"/>
      <c r="H43" s="191"/>
      <c r="I43" s="192"/>
      <c r="J43" s="193"/>
      <c r="K43" s="194"/>
      <c r="L43" s="194"/>
      <c r="M43" s="159"/>
      <c r="N43" s="195"/>
      <c r="O43" s="191"/>
      <c r="P43" s="193"/>
      <c r="Q43" s="193"/>
      <c r="R43" s="194"/>
      <c r="S43" s="196"/>
    </row>
    <row r="44" spans="1:19" ht="24" customHeight="1" thickBot="1" x14ac:dyDescent="0.2">
      <c r="A44" s="314"/>
      <c r="B44" s="106" t="s">
        <v>55</v>
      </c>
      <c r="C44" s="115" t="s">
        <v>397</v>
      </c>
      <c r="D44" s="107" t="s">
        <v>56</v>
      </c>
      <c r="E44" s="168" t="s">
        <v>368</v>
      </c>
      <c r="G44" s="197"/>
      <c r="H44" s="198"/>
      <c r="I44" s="199"/>
      <c r="J44" s="200"/>
      <c r="K44" s="201"/>
      <c r="L44" s="201"/>
      <c r="M44" s="160"/>
      <c r="N44" s="202"/>
      <c r="O44" s="198"/>
      <c r="P44" s="200"/>
      <c r="Q44" s="200"/>
      <c r="R44" s="201"/>
      <c r="S44" s="203"/>
    </row>
    <row r="45" spans="1:19" ht="24" customHeight="1" thickTop="1" x14ac:dyDescent="0.15">
      <c r="A45" s="312" t="s">
        <v>48</v>
      </c>
      <c r="B45" s="98" t="s">
        <v>49</v>
      </c>
      <c r="C45" s="309" t="s">
        <v>167</v>
      </c>
      <c r="D45" s="310"/>
      <c r="E45" s="311"/>
      <c r="G45" s="183" t="s">
        <v>167</v>
      </c>
      <c r="H45" s="184">
        <v>2100000</v>
      </c>
      <c r="I45" s="185">
        <v>0.93837142857142852</v>
      </c>
      <c r="J45" s="186">
        <v>44279</v>
      </c>
      <c r="K45" s="187" t="s">
        <v>229</v>
      </c>
      <c r="L45" s="187" t="s">
        <v>136</v>
      </c>
      <c r="M45" s="163" t="s">
        <v>423</v>
      </c>
      <c r="N45" s="188" t="s">
        <v>412</v>
      </c>
      <c r="O45" s="184">
        <v>1970580</v>
      </c>
      <c r="P45" s="186" t="s">
        <v>438</v>
      </c>
      <c r="Q45" s="186">
        <v>44286</v>
      </c>
      <c r="R45" s="187" t="s">
        <v>380</v>
      </c>
      <c r="S45" s="189" t="s">
        <v>231</v>
      </c>
    </row>
    <row r="46" spans="1:19" ht="24" customHeight="1" x14ac:dyDescent="0.15">
      <c r="A46" s="313"/>
      <c r="B46" s="100" t="s">
        <v>50</v>
      </c>
      <c r="C46" s="101">
        <v>2100000</v>
      </c>
      <c r="D46" s="102" t="s">
        <v>84</v>
      </c>
      <c r="E46" s="103" t="s">
        <v>407</v>
      </c>
      <c r="G46" s="190"/>
      <c r="H46" s="191"/>
      <c r="I46" s="192"/>
      <c r="J46" s="193"/>
      <c r="K46" s="194"/>
      <c r="L46" s="194"/>
      <c r="M46" s="159"/>
      <c r="N46" s="195"/>
      <c r="O46" s="191"/>
      <c r="P46" s="193"/>
      <c r="Q46" s="193"/>
      <c r="R46" s="194"/>
      <c r="S46" s="196"/>
    </row>
    <row r="47" spans="1:19" ht="24" customHeight="1" x14ac:dyDescent="0.15">
      <c r="A47" s="313"/>
      <c r="B47" s="100" t="s">
        <v>51</v>
      </c>
      <c r="C47" s="104">
        <v>0.93837142857142852</v>
      </c>
      <c r="D47" s="102" t="s">
        <v>30</v>
      </c>
      <c r="E47" s="103">
        <v>1970580</v>
      </c>
      <c r="G47" s="190"/>
      <c r="H47" s="191"/>
      <c r="I47" s="192"/>
      <c r="J47" s="193"/>
      <c r="K47" s="194"/>
      <c r="L47" s="194"/>
      <c r="M47" s="159"/>
      <c r="N47" s="195"/>
      <c r="O47" s="191"/>
      <c r="P47" s="193"/>
      <c r="Q47" s="193"/>
      <c r="R47" s="194"/>
      <c r="S47" s="196"/>
    </row>
    <row r="48" spans="1:19" ht="24" customHeight="1" x14ac:dyDescent="0.15">
      <c r="A48" s="313"/>
      <c r="B48" s="100" t="s">
        <v>29</v>
      </c>
      <c r="C48" s="116">
        <v>44279</v>
      </c>
      <c r="D48" s="102" t="s">
        <v>83</v>
      </c>
      <c r="E48" s="166" t="s">
        <v>346</v>
      </c>
      <c r="G48" s="190"/>
      <c r="H48" s="191"/>
      <c r="I48" s="192"/>
      <c r="J48" s="193"/>
      <c r="K48" s="194"/>
      <c r="L48" s="194"/>
      <c r="M48" s="159"/>
      <c r="N48" s="195"/>
      <c r="O48" s="191"/>
      <c r="P48" s="193"/>
      <c r="Q48" s="193"/>
      <c r="R48" s="194"/>
      <c r="S48" s="196"/>
    </row>
    <row r="49" spans="1:19" ht="24" customHeight="1" x14ac:dyDescent="0.15">
      <c r="A49" s="313"/>
      <c r="B49" s="100" t="s">
        <v>52</v>
      </c>
      <c r="C49" s="164" t="s">
        <v>229</v>
      </c>
      <c r="D49" s="102" t="s">
        <v>53</v>
      </c>
      <c r="E49" s="105">
        <v>44286</v>
      </c>
      <c r="G49" s="190"/>
      <c r="H49" s="191"/>
      <c r="I49" s="192"/>
      <c r="J49" s="193"/>
      <c r="K49" s="194"/>
      <c r="L49" s="194"/>
      <c r="M49" s="159"/>
      <c r="N49" s="195"/>
      <c r="O49" s="191"/>
      <c r="P49" s="193"/>
      <c r="Q49" s="193"/>
      <c r="R49" s="194"/>
      <c r="S49" s="196"/>
    </row>
    <row r="50" spans="1:19" ht="24" customHeight="1" x14ac:dyDescent="0.15">
      <c r="A50" s="313"/>
      <c r="B50" s="100" t="s">
        <v>54</v>
      </c>
      <c r="C50" s="165" t="s">
        <v>136</v>
      </c>
      <c r="D50" s="102" t="s">
        <v>32</v>
      </c>
      <c r="E50" s="167" t="s">
        <v>379</v>
      </c>
      <c r="G50" s="190"/>
      <c r="H50" s="191"/>
      <c r="I50" s="192"/>
      <c r="J50" s="193"/>
      <c r="K50" s="194"/>
      <c r="L50" s="194"/>
      <c r="M50" s="159"/>
      <c r="N50" s="195"/>
      <c r="O50" s="191"/>
      <c r="P50" s="193"/>
      <c r="Q50" s="193"/>
      <c r="R50" s="194"/>
      <c r="S50" s="196"/>
    </row>
    <row r="51" spans="1:19" ht="24" customHeight="1" thickBot="1" x14ac:dyDescent="0.2">
      <c r="A51" s="314"/>
      <c r="B51" s="106" t="s">
        <v>55</v>
      </c>
      <c r="C51" s="115" t="s">
        <v>399</v>
      </c>
      <c r="D51" s="107" t="s">
        <v>56</v>
      </c>
      <c r="E51" s="168" t="s">
        <v>231</v>
      </c>
      <c r="G51" s="197"/>
      <c r="H51" s="198"/>
      <c r="I51" s="199"/>
      <c r="J51" s="200"/>
      <c r="K51" s="201"/>
      <c r="L51" s="201"/>
      <c r="M51" s="160"/>
      <c r="N51" s="202"/>
      <c r="O51" s="198"/>
      <c r="P51" s="200"/>
      <c r="Q51" s="200"/>
      <c r="R51" s="201"/>
      <c r="S51" s="203"/>
    </row>
    <row r="52" spans="1:19" ht="24" customHeight="1" thickTop="1" x14ac:dyDescent="0.15">
      <c r="A52" s="312" t="s">
        <v>48</v>
      </c>
      <c r="B52" s="98" t="s">
        <v>49</v>
      </c>
      <c r="C52" s="309" t="s">
        <v>286</v>
      </c>
      <c r="D52" s="310"/>
      <c r="E52" s="311"/>
      <c r="G52" s="183" t="s">
        <v>286</v>
      </c>
      <c r="H52" s="184">
        <v>97792750</v>
      </c>
      <c r="I52" s="185">
        <v>0.8779536315319898</v>
      </c>
      <c r="J52" s="186">
        <v>44280</v>
      </c>
      <c r="K52" s="187" t="s">
        <v>330</v>
      </c>
      <c r="L52" s="187" t="s">
        <v>331</v>
      </c>
      <c r="M52" s="163" t="s">
        <v>439</v>
      </c>
      <c r="N52" s="188" t="s">
        <v>440</v>
      </c>
      <c r="O52" s="184">
        <v>85857500</v>
      </c>
      <c r="P52" s="186" t="s">
        <v>441</v>
      </c>
      <c r="Q52" s="186" t="s">
        <v>459</v>
      </c>
      <c r="R52" s="187" t="s">
        <v>301</v>
      </c>
      <c r="S52" s="189" t="s">
        <v>369</v>
      </c>
    </row>
    <row r="53" spans="1:19" ht="24" customHeight="1" x14ac:dyDescent="0.15">
      <c r="A53" s="313"/>
      <c r="B53" s="100" t="s">
        <v>50</v>
      </c>
      <c r="C53" s="101">
        <v>97792750</v>
      </c>
      <c r="D53" s="102" t="s">
        <v>84</v>
      </c>
      <c r="E53" s="103" t="s">
        <v>413</v>
      </c>
      <c r="G53" s="190"/>
      <c r="H53" s="191"/>
      <c r="I53" s="192"/>
      <c r="J53" s="193"/>
      <c r="K53" s="194"/>
      <c r="L53" s="194"/>
      <c r="M53" s="159"/>
      <c r="N53" s="195"/>
      <c r="O53" s="191"/>
      <c r="P53" s="193"/>
      <c r="Q53" s="193"/>
      <c r="R53" s="194"/>
      <c r="S53" s="196"/>
    </row>
    <row r="54" spans="1:19" ht="24" customHeight="1" x14ac:dyDescent="0.15">
      <c r="A54" s="313"/>
      <c r="B54" s="100" t="s">
        <v>51</v>
      </c>
      <c r="C54" s="104">
        <v>0.8779536315319898</v>
      </c>
      <c r="D54" s="102" t="s">
        <v>30</v>
      </c>
      <c r="E54" s="103">
        <v>85857500</v>
      </c>
      <c r="G54" s="190"/>
      <c r="H54" s="191"/>
      <c r="I54" s="192"/>
      <c r="J54" s="193"/>
      <c r="K54" s="194"/>
      <c r="L54" s="194"/>
      <c r="M54" s="159"/>
      <c r="N54" s="195"/>
      <c r="O54" s="191"/>
      <c r="P54" s="193"/>
      <c r="Q54" s="193"/>
      <c r="R54" s="194"/>
      <c r="S54" s="196"/>
    </row>
    <row r="55" spans="1:19" ht="24" customHeight="1" x14ac:dyDescent="0.15">
      <c r="A55" s="313"/>
      <c r="B55" s="100" t="s">
        <v>29</v>
      </c>
      <c r="C55" s="116">
        <v>44280</v>
      </c>
      <c r="D55" s="102" t="s">
        <v>83</v>
      </c>
      <c r="E55" s="166" t="s">
        <v>347</v>
      </c>
      <c r="G55" s="190"/>
      <c r="H55" s="191"/>
      <c r="I55" s="192"/>
      <c r="J55" s="193"/>
      <c r="K55" s="194"/>
      <c r="L55" s="194"/>
      <c r="M55" s="159"/>
      <c r="N55" s="195"/>
      <c r="O55" s="191"/>
      <c r="P55" s="193"/>
      <c r="Q55" s="193"/>
      <c r="R55" s="194"/>
      <c r="S55" s="196"/>
    </row>
    <row r="56" spans="1:19" ht="24" customHeight="1" x14ac:dyDescent="0.15">
      <c r="A56" s="313"/>
      <c r="B56" s="100" t="s">
        <v>52</v>
      </c>
      <c r="C56" s="164" t="s">
        <v>330</v>
      </c>
      <c r="D56" s="102" t="s">
        <v>53</v>
      </c>
      <c r="E56" s="105" t="s">
        <v>221</v>
      </c>
      <c r="G56" s="190"/>
      <c r="H56" s="191"/>
      <c r="I56" s="192"/>
      <c r="J56" s="193"/>
      <c r="K56" s="194"/>
      <c r="L56" s="194"/>
      <c r="M56" s="159"/>
      <c r="N56" s="195"/>
      <c r="O56" s="191"/>
      <c r="P56" s="193"/>
      <c r="Q56" s="193"/>
      <c r="R56" s="194"/>
      <c r="S56" s="196"/>
    </row>
    <row r="57" spans="1:19" ht="24" customHeight="1" x14ac:dyDescent="0.15">
      <c r="A57" s="313"/>
      <c r="B57" s="100" t="s">
        <v>54</v>
      </c>
      <c r="C57" s="165" t="s">
        <v>331</v>
      </c>
      <c r="D57" s="102" t="s">
        <v>32</v>
      </c>
      <c r="E57" s="167" t="s">
        <v>300</v>
      </c>
      <c r="G57" s="190"/>
      <c r="H57" s="191"/>
      <c r="I57" s="192"/>
      <c r="J57" s="193"/>
      <c r="K57" s="194"/>
      <c r="L57" s="194"/>
      <c r="M57" s="159"/>
      <c r="N57" s="195"/>
      <c r="O57" s="191"/>
      <c r="P57" s="193"/>
      <c r="Q57" s="193"/>
      <c r="R57" s="194"/>
      <c r="S57" s="196"/>
    </row>
    <row r="58" spans="1:19" ht="24" customHeight="1" thickBot="1" x14ac:dyDescent="0.2">
      <c r="A58" s="314"/>
      <c r="B58" s="106" t="s">
        <v>55</v>
      </c>
      <c r="C58" s="115" t="s">
        <v>110</v>
      </c>
      <c r="D58" s="107" t="s">
        <v>56</v>
      </c>
      <c r="E58" s="168" t="s">
        <v>369</v>
      </c>
      <c r="G58" s="197"/>
      <c r="H58" s="198"/>
      <c r="I58" s="199"/>
      <c r="J58" s="200"/>
      <c r="K58" s="201"/>
      <c r="L58" s="201"/>
      <c r="M58" s="160"/>
      <c r="N58" s="202"/>
      <c r="O58" s="198"/>
      <c r="P58" s="200"/>
      <c r="Q58" s="200"/>
      <c r="R58" s="201"/>
      <c r="S58" s="203"/>
    </row>
    <row r="59" spans="1:19" ht="24" customHeight="1" thickTop="1" x14ac:dyDescent="0.15">
      <c r="A59" s="312" t="s">
        <v>48</v>
      </c>
      <c r="B59" s="98" t="s">
        <v>49</v>
      </c>
      <c r="C59" s="309" t="s">
        <v>306</v>
      </c>
      <c r="D59" s="310"/>
      <c r="E59" s="311"/>
      <c r="G59" s="183" t="s">
        <v>306</v>
      </c>
      <c r="H59" s="184">
        <v>2000000</v>
      </c>
      <c r="I59" s="185">
        <v>0.95</v>
      </c>
      <c r="J59" s="186">
        <v>44281</v>
      </c>
      <c r="K59" s="187" t="s">
        <v>135</v>
      </c>
      <c r="L59" s="187" t="s">
        <v>137</v>
      </c>
      <c r="M59" s="163" t="s">
        <v>398</v>
      </c>
      <c r="N59" s="188" t="s">
        <v>415</v>
      </c>
      <c r="O59" s="184">
        <v>1900000</v>
      </c>
      <c r="P59" s="186" t="s">
        <v>442</v>
      </c>
      <c r="Q59" s="186" t="s">
        <v>459</v>
      </c>
      <c r="R59" s="187" t="s">
        <v>443</v>
      </c>
      <c r="S59" s="189" t="s">
        <v>370</v>
      </c>
    </row>
    <row r="60" spans="1:19" ht="24" customHeight="1" x14ac:dyDescent="0.15">
      <c r="A60" s="313"/>
      <c r="B60" s="100" t="s">
        <v>50</v>
      </c>
      <c r="C60" s="101">
        <v>2000000</v>
      </c>
      <c r="D60" s="102" t="s">
        <v>84</v>
      </c>
      <c r="E60" s="103" t="s">
        <v>414</v>
      </c>
      <c r="G60" s="190"/>
      <c r="H60" s="191"/>
      <c r="I60" s="192"/>
      <c r="J60" s="193"/>
      <c r="K60" s="194"/>
      <c r="L60" s="194"/>
      <c r="M60" s="159"/>
      <c r="N60" s="195"/>
      <c r="O60" s="191"/>
      <c r="P60" s="193"/>
      <c r="Q60" s="193"/>
      <c r="R60" s="194"/>
      <c r="S60" s="196"/>
    </row>
    <row r="61" spans="1:19" ht="24" customHeight="1" x14ac:dyDescent="0.15">
      <c r="A61" s="313"/>
      <c r="B61" s="100" t="s">
        <v>51</v>
      </c>
      <c r="C61" s="104">
        <v>0.95</v>
      </c>
      <c r="D61" s="102" t="s">
        <v>30</v>
      </c>
      <c r="E61" s="103">
        <v>1900000</v>
      </c>
      <c r="G61" s="190"/>
      <c r="H61" s="191"/>
      <c r="I61" s="192"/>
      <c r="J61" s="193"/>
      <c r="K61" s="194"/>
      <c r="L61" s="194"/>
      <c r="M61" s="159"/>
      <c r="N61" s="195"/>
      <c r="O61" s="191"/>
      <c r="P61" s="193"/>
      <c r="Q61" s="193"/>
      <c r="R61" s="194"/>
      <c r="S61" s="196"/>
    </row>
    <row r="62" spans="1:19" ht="24" customHeight="1" x14ac:dyDescent="0.15">
      <c r="A62" s="313"/>
      <c r="B62" s="100" t="s">
        <v>29</v>
      </c>
      <c r="C62" s="116">
        <v>44281</v>
      </c>
      <c r="D62" s="102" t="s">
        <v>83</v>
      </c>
      <c r="E62" s="166" t="s">
        <v>348</v>
      </c>
      <c r="G62" s="190"/>
      <c r="H62" s="191"/>
      <c r="I62" s="192"/>
      <c r="J62" s="193"/>
      <c r="K62" s="194"/>
      <c r="L62" s="194"/>
      <c r="M62" s="159"/>
      <c r="N62" s="195"/>
      <c r="O62" s="191"/>
      <c r="P62" s="193"/>
      <c r="Q62" s="193"/>
      <c r="R62" s="194"/>
      <c r="S62" s="196"/>
    </row>
    <row r="63" spans="1:19" ht="24" customHeight="1" x14ac:dyDescent="0.15">
      <c r="A63" s="313"/>
      <c r="B63" s="100" t="s">
        <v>52</v>
      </c>
      <c r="C63" s="164" t="s">
        <v>135</v>
      </c>
      <c r="D63" s="102" t="s">
        <v>53</v>
      </c>
      <c r="E63" s="105" t="s">
        <v>221</v>
      </c>
      <c r="G63" s="190"/>
      <c r="H63" s="191"/>
      <c r="I63" s="192"/>
      <c r="J63" s="193"/>
      <c r="K63" s="194"/>
      <c r="L63" s="194"/>
      <c r="M63" s="159"/>
      <c r="N63" s="195"/>
      <c r="O63" s="191"/>
      <c r="P63" s="193"/>
      <c r="Q63" s="193"/>
      <c r="R63" s="194"/>
      <c r="S63" s="196"/>
    </row>
    <row r="64" spans="1:19" ht="24" customHeight="1" x14ac:dyDescent="0.15">
      <c r="A64" s="313"/>
      <c r="B64" s="100" t="s">
        <v>54</v>
      </c>
      <c r="C64" s="165" t="s">
        <v>137</v>
      </c>
      <c r="D64" s="102" t="s">
        <v>32</v>
      </c>
      <c r="E64" s="167" t="s">
        <v>314</v>
      </c>
      <c r="G64" s="190"/>
      <c r="H64" s="191"/>
      <c r="I64" s="192"/>
      <c r="J64" s="193"/>
      <c r="K64" s="194"/>
      <c r="L64" s="194"/>
      <c r="M64" s="159"/>
      <c r="N64" s="195"/>
      <c r="O64" s="191"/>
      <c r="P64" s="193"/>
      <c r="Q64" s="193"/>
      <c r="R64" s="194"/>
      <c r="S64" s="196"/>
    </row>
    <row r="65" spans="1:19" ht="24" customHeight="1" thickBot="1" x14ac:dyDescent="0.2">
      <c r="A65" s="314"/>
      <c r="B65" s="106" t="s">
        <v>55</v>
      </c>
      <c r="C65" s="115" t="s">
        <v>397</v>
      </c>
      <c r="D65" s="107" t="s">
        <v>56</v>
      </c>
      <c r="E65" s="168" t="s">
        <v>370</v>
      </c>
      <c r="G65" s="197"/>
      <c r="H65" s="198"/>
      <c r="I65" s="199"/>
      <c r="J65" s="200"/>
      <c r="K65" s="201"/>
      <c r="L65" s="201"/>
      <c r="M65" s="160"/>
      <c r="N65" s="202"/>
      <c r="O65" s="198"/>
      <c r="P65" s="200"/>
      <c r="Q65" s="200"/>
      <c r="R65" s="201"/>
      <c r="S65" s="203"/>
    </row>
    <row r="66" spans="1:19" ht="24" customHeight="1" thickTop="1" x14ac:dyDescent="0.15">
      <c r="A66" s="312" t="s">
        <v>48</v>
      </c>
      <c r="B66" s="98" t="s">
        <v>49</v>
      </c>
      <c r="C66" s="309" t="s">
        <v>294</v>
      </c>
      <c r="D66" s="310"/>
      <c r="E66" s="311"/>
      <c r="G66" s="183" t="s">
        <v>294</v>
      </c>
      <c r="H66" s="184">
        <v>112045350</v>
      </c>
      <c r="I66" s="185">
        <v>0.87749290800555313</v>
      </c>
      <c r="J66" s="186">
        <v>44284</v>
      </c>
      <c r="K66" s="187" t="s">
        <v>330</v>
      </c>
      <c r="L66" s="187" t="s">
        <v>331</v>
      </c>
      <c r="M66" s="163" t="s">
        <v>444</v>
      </c>
      <c r="N66" s="188" t="s">
        <v>417</v>
      </c>
      <c r="O66" s="184">
        <v>98319000</v>
      </c>
      <c r="P66" s="186" t="s">
        <v>445</v>
      </c>
      <c r="Q66" s="186" t="s">
        <v>459</v>
      </c>
      <c r="R66" s="187" t="s">
        <v>446</v>
      </c>
      <c r="S66" s="189" t="s">
        <v>371</v>
      </c>
    </row>
    <row r="67" spans="1:19" ht="24" customHeight="1" x14ac:dyDescent="0.15">
      <c r="A67" s="313"/>
      <c r="B67" s="100" t="s">
        <v>50</v>
      </c>
      <c r="C67" s="101">
        <v>112045350</v>
      </c>
      <c r="D67" s="102" t="s">
        <v>84</v>
      </c>
      <c r="E67" s="103" t="s">
        <v>416</v>
      </c>
      <c r="G67" s="190"/>
      <c r="H67" s="191"/>
      <c r="I67" s="192"/>
      <c r="J67" s="193"/>
      <c r="K67" s="194"/>
      <c r="L67" s="194"/>
      <c r="M67" s="159"/>
      <c r="N67" s="195"/>
      <c r="O67" s="191"/>
      <c r="P67" s="193"/>
      <c r="Q67" s="193"/>
      <c r="R67" s="194"/>
      <c r="S67" s="196"/>
    </row>
    <row r="68" spans="1:19" ht="24" customHeight="1" x14ac:dyDescent="0.15">
      <c r="A68" s="313"/>
      <c r="B68" s="100" t="s">
        <v>51</v>
      </c>
      <c r="C68" s="104">
        <v>0.87749290800555313</v>
      </c>
      <c r="D68" s="102" t="s">
        <v>30</v>
      </c>
      <c r="E68" s="103">
        <v>98319000</v>
      </c>
      <c r="G68" s="190"/>
      <c r="H68" s="191"/>
      <c r="I68" s="192"/>
      <c r="J68" s="193"/>
      <c r="K68" s="194"/>
      <c r="L68" s="194"/>
      <c r="M68" s="159"/>
      <c r="N68" s="195"/>
      <c r="O68" s="191"/>
      <c r="P68" s="193"/>
      <c r="Q68" s="193"/>
      <c r="R68" s="194"/>
      <c r="S68" s="196"/>
    </row>
    <row r="69" spans="1:19" ht="24" customHeight="1" x14ac:dyDescent="0.15">
      <c r="A69" s="313"/>
      <c r="B69" s="100" t="s">
        <v>29</v>
      </c>
      <c r="C69" s="116">
        <v>44284</v>
      </c>
      <c r="D69" s="102" t="s">
        <v>83</v>
      </c>
      <c r="E69" s="166" t="s">
        <v>349</v>
      </c>
      <c r="G69" s="190"/>
      <c r="H69" s="191"/>
      <c r="I69" s="192"/>
      <c r="J69" s="193"/>
      <c r="K69" s="194"/>
      <c r="L69" s="194"/>
      <c r="M69" s="159"/>
      <c r="N69" s="195"/>
      <c r="O69" s="191"/>
      <c r="P69" s="193"/>
      <c r="Q69" s="193"/>
      <c r="R69" s="194"/>
      <c r="S69" s="196"/>
    </row>
    <row r="70" spans="1:19" ht="24" customHeight="1" x14ac:dyDescent="0.15">
      <c r="A70" s="313"/>
      <c r="B70" s="100" t="s">
        <v>52</v>
      </c>
      <c r="C70" s="164" t="s">
        <v>330</v>
      </c>
      <c r="D70" s="102" t="s">
        <v>53</v>
      </c>
      <c r="E70" s="105" t="s">
        <v>221</v>
      </c>
      <c r="G70" s="190"/>
      <c r="H70" s="191"/>
      <c r="I70" s="192"/>
      <c r="J70" s="193"/>
      <c r="K70" s="194"/>
      <c r="L70" s="194"/>
      <c r="M70" s="159"/>
      <c r="N70" s="195"/>
      <c r="O70" s="191"/>
      <c r="P70" s="193"/>
      <c r="Q70" s="193"/>
      <c r="R70" s="194"/>
      <c r="S70" s="196"/>
    </row>
    <row r="71" spans="1:19" ht="24" customHeight="1" x14ac:dyDescent="0.15">
      <c r="A71" s="313"/>
      <c r="B71" s="100" t="s">
        <v>54</v>
      </c>
      <c r="C71" s="165" t="s">
        <v>331</v>
      </c>
      <c r="D71" s="102" t="s">
        <v>32</v>
      </c>
      <c r="E71" s="167" t="s">
        <v>364</v>
      </c>
      <c r="G71" s="190"/>
      <c r="H71" s="191"/>
      <c r="I71" s="192"/>
      <c r="J71" s="193"/>
      <c r="K71" s="194"/>
      <c r="L71" s="194"/>
      <c r="M71" s="159"/>
      <c r="N71" s="195"/>
      <c r="O71" s="191"/>
      <c r="P71" s="193"/>
      <c r="Q71" s="193"/>
      <c r="R71" s="194"/>
      <c r="S71" s="196"/>
    </row>
    <row r="72" spans="1:19" ht="24" customHeight="1" thickBot="1" x14ac:dyDescent="0.2">
      <c r="A72" s="314"/>
      <c r="B72" s="106" t="s">
        <v>55</v>
      </c>
      <c r="C72" s="115" t="s">
        <v>110</v>
      </c>
      <c r="D72" s="107" t="s">
        <v>56</v>
      </c>
      <c r="E72" s="168" t="s">
        <v>371</v>
      </c>
      <c r="G72" s="197"/>
      <c r="H72" s="198"/>
      <c r="I72" s="199"/>
      <c r="J72" s="200"/>
      <c r="K72" s="201"/>
      <c r="L72" s="201"/>
      <c r="M72" s="160"/>
      <c r="N72" s="202"/>
      <c r="O72" s="198"/>
      <c r="P72" s="200"/>
      <c r="Q72" s="200"/>
      <c r="R72" s="201"/>
      <c r="S72" s="203"/>
    </row>
    <row r="73" spans="1:19" ht="24" customHeight="1" thickTop="1" x14ac:dyDescent="0.15">
      <c r="A73" s="312" t="s">
        <v>48</v>
      </c>
      <c r="B73" s="98" t="s">
        <v>49</v>
      </c>
      <c r="C73" s="309" t="s">
        <v>307</v>
      </c>
      <c r="D73" s="310"/>
      <c r="E73" s="311"/>
      <c r="G73" s="183" t="s">
        <v>307</v>
      </c>
      <c r="H73" s="184">
        <v>870000</v>
      </c>
      <c r="I73" s="185">
        <v>0.95402298850574707</v>
      </c>
      <c r="J73" s="186">
        <v>44285</v>
      </c>
      <c r="K73" s="187" t="s">
        <v>135</v>
      </c>
      <c r="L73" s="187" t="s">
        <v>136</v>
      </c>
      <c r="M73" s="163" t="s">
        <v>398</v>
      </c>
      <c r="N73" s="188" t="s">
        <v>419</v>
      </c>
      <c r="O73" s="184">
        <v>830000</v>
      </c>
      <c r="P73" s="186" t="s">
        <v>447</v>
      </c>
      <c r="Q73" s="186" t="s">
        <v>459</v>
      </c>
      <c r="R73" s="187" t="s">
        <v>448</v>
      </c>
      <c r="S73" s="189" t="s">
        <v>372</v>
      </c>
    </row>
    <row r="74" spans="1:19" ht="24" customHeight="1" x14ac:dyDescent="0.15">
      <c r="A74" s="313"/>
      <c r="B74" s="100" t="s">
        <v>50</v>
      </c>
      <c r="C74" s="101">
        <v>870000</v>
      </c>
      <c r="D74" s="102" t="s">
        <v>84</v>
      </c>
      <c r="E74" s="103" t="s">
        <v>418</v>
      </c>
      <c r="G74" s="190"/>
      <c r="H74" s="191"/>
      <c r="I74" s="192"/>
      <c r="J74" s="193"/>
      <c r="K74" s="194"/>
      <c r="L74" s="194"/>
      <c r="M74" s="159"/>
      <c r="N74" s="195"/>
      <c r="O74" s="191"/>
      <c r="P74" s="193"/>
      <c r="Q74" s="193"/>
      <c r="R74" s="194"/>
      <c r="S74" s="196"/>
    </row>
    <row r="75" spans="1:19" ht="24" customHeight="1" x14ac:dyDescent="0.15">
      <c r="A75" s="313"/>
      <c r="B75" s="100" t="s">
        <v>51</v>
      </c>
      <c r="C75" s="104">
        <v>0.95402298850574707</v>
      </c>
      <c r="D75" s="102" t="s">
        <v>30</v>
      </c>
      <c r="E75" s="103">
        <v>830000</v>
      </c>
      <c r="G75" s="190"/>
      <c r="H75" s="191"/>
      <c r="I75" s="192"/>
      <c r="J75" s="193"/>
      <c r="K75" s="194"/>
      <c r="L75" s="194"/>
      <c r="M75" s="159"/>
      <c r="N75" s="195"/>
      <c r="O75" s="191"/>
      <c r="P75" s="193"/>
      <c r="Q75" s="193"/>
      <c r="R75" s="194"/>
      <c r="S75" s="196"/>
    </row>
    <row r="76" spans="1:19" ht="24" customHeight="1" x14ac:dyDescent="0.15">
      <c r="A76" s="313"/>
      <c r="B76" s="100" t="s">
        <v>29</v>
      </c>
      <c r="C76" s="116">
        <v>44285</v>
      </c>
      <c r="D76" s="102" t="s">
        <v>83</v>
      </c>
      <c r="E76" s="166" t="s">
        <v>351</v>
      </c>
      <c r="G76" s="190"/>
      <c r="H76" s="191"/>
      <c r="I76" s="192"/>
      <c r="J76" s="193"/>
      <c r="K76" s="194"/>
      <c r="L76" s="194"/>
      <c r="M76" s="159"/>
      <c r="N76" s="195"/>
      <c r="O76" s="191"/>
      <c r="P76" s="193"/>
      <c r="Q76" s="193"/>
      <c r="R76" s="194"/>
      <c r="S76" s="196"/>
    </row>
    <row r="77" spans="1:19" ht="24" customHeight="1" x14ac:dyDescent="0.15">
      <c r="A77" s="313"/>
      <c r="B77" s="100" t="s">
        <v>52</v>
      </c>
      <c r="C77" s="164" t="s">
        <v>135</v>
      </c>
      <c r="D77" s="102" t="s">
        <v>53</v>
      </c>
      <c r="E77" s="105" t="s">
        <v>221</v>
      </c>
      <c r="G77" s="190"/>
      <c r="H77" s="191"/>
      <c r="I77" s="192"/>
      <c r="J77" s="193"/>
      <c r="K77" s="194"/>
      <c r="L77" s="194"/>
      <c r="M77" s="159"/>
      <c r="N77" s="195"/>
      <c r="O77" s="191"/>
      <c r="P77" s="193"/>
      <c r="Q77" s="193"/>
      <c r="R77" s="194"/>
      <c r="S77" s="196"/>
    </row>
    <row r="78" spans="1:19" ht="24" customHeight="1" x14ac:dyDescent="0.15">
      <c r="A78" s="313"/>
      <c r="B78" s="100" t="s">
        <v>54</v>
      </c>
      <c r="C78" s="165" t="s">
        <v>136</v>
      </c>
      <c r="D78" s="102" t="s">
        <v>32</v>
      </c>
      <c r="E78" s="167" t="s">
        <v>315</v>
      </c>
      <c r="G78" s="190"/>
      <c r="H78" s="191"/>
      <c r="I78" s="192"/>
      <c r="J78" s="193"/>
      <c r="K78" s="194"/>
      <c r="L78" s="194"/>
      <c r="M78" s="159"/>
      <c r="N78" s="195"/>
      <c r="O78" s="191"/>
      <c r="P78" s="193"/>
      <c r="Q78" s="193"/>
      <c r="R78" s="194"/>
      <c r="S78" s="196"/>
    </row>
    <row r="79" spans="1:19" ht="24" customHeight="1" thickBot="1" x14ac:dyDescent="0.2">
      <c r="A79" s="314"/>
      <c r="B79" s="106" t="s">
        <v>55</v>
      </c>
      <c r="C79" s="115" t="s">
        <v>397</v>
      </c>
      <c r="D79" s="107" t="s">
        <v>56</v>
      </c>
      <c r="E79" s="168" t="s">
        <v>372</v>
      </c>
      <c r="G79" s="197"/>
      <c r="H79" s="198"/>
      <c r="I79" s="199"/>
      <c r="J79" s="200"/>
      <c r="K79" s="201"/>
      <c r="L79" s="201"/>
      <c r="M79" s="160"/>
      <c r="N79" s="202"/>
      <c r="O79" s="198"/>
      <c r="P79" s="200"/>
      <c r="Q79" s="200"/>
      <c r="R79" s="201"/>
      <c r="S79" s="203"/>
    </row>
    <row r="80" spans="1:19" ht="24" customHeight="1" thickTop="1" x14ac:dyDescent="0.15">
      <c r="A80" s="312" t="s">
        <v>48</v>
      </c>
      <c r="B80" s="98" t="s">
        <v>49</v>
      </c>
      <c r="C80" s="309" t="s">
        <v>308</v>
      </c>
      <c r="D80" s="310"/>
      <c r="E80" s="311"/>
      <c r="G80" s="183" t="s">
        <v>308</v>
      </c>
      <c r="H80" s="184">
        <v>7920000</v>
      </c>
      <c r="I80" s="185">
        <v>0.96152777777777776</v>
      </c>
      <c r="J80" s="186">
        <v>44286</v>
      </c>
      <c r="K80" s="187" t="s">
        <v>135</v>
      </c>
      <c r="L80" s="187" t="s">
        <v>137</v>
      </c>
      <c r="M80" s="163" t="s">
        <v>430</v>
      </c>
      <c r="N80" s="188" t="s">
        <v>422</v>
      </c>
      <c r="O80" s="184">
        <v>7615300</v>
      </c>
      <c r="P80" s="186" t="s">
        <v>353</v>
      </c>
      <c r="Q80" s="186" t="s">
        <v>459</v>
      </c>
      <c r="R80" s="187" t="s">
        <v>449</v>
      </c>
      <c r="S80" s="189" t="s">
        <v>220</v>
      </c>
    </row>
    <row r="81" spans="1:19" ht="24" customHeight="1" x14ac:dyDescent="0.15">
      <c r="A81" s="313"/>
      <c r="B81" s="100" t="s">
        <v>50</v>
      </c>
      <c r="C81" s="101">
        <v>7920000</v>
      </c>
      <c r="D81" s="102" t="s">
        <v>84</v>
      </c>
      <c r="E81" s="103" t="s">
        <v>420</v>
      </c>
      <c r="G81" s="190"/>
      <c r="H81" s="191"/>
      <c r="I81" s="192"/>
      <c r="J81" s="193"/>
      <c r="K81" s="194"/>
      <c r="L81" s="194"/>
      <c r="M81" s="159"/>
      <c r="N81" s="195"/>
      <c r="O81" s="191"/>
      <c r="P81" s="193"/>
      <c r="Q81" s="193"/>
      <c r="R81" s="194"/>
      <c r="S81" s="196"/>
    </row>
    <row r="82" spans="1:19" ht="24" customHeight="1" x14ac:dyDescent="0.15">
      <c r="A82" s="313"/>
      <c r="B82" s="100" t="s">
        <v>51</v>
      </c>
      <c r="C82" s="104">
        <v>0.96152777777777776</v>
      </c>
      <c r="D82" s="102" t="s">
        <v>30</v>
      </c>
      <c r="E82" s="103">
        <v>7615300</v>
      </c>
      <c r="G82" s="190"/>
      <c r="H82" s="191"/>
      <c r="I82" s="192"/>
      <c r="J82" s="193"/>
      <c r="K82" s="194"/>
      <c r="L82" s="194"/>
      <c r="M82" s="159"/>
      <c r="N82" s="195"/>
      <c r="O82" s="191"/>
      <c r="P82" s="193"/>
      <c r="Q82" s="193"/>
      <c r="R82" s="194"/>
      <c r="S82" s="196"/>
    </row>
    <row r="83" spans="1:19" ht="24" customHeight="1" x14ac:dyDescent="0.15">
      <c r="A83" s="313"/>
      <c r="B83" s="100" t="s">
        <v>29</v>
      </c>
      <c r="C83" s="116">
        <v>44286</v>
      </c>
      <c r="D83" s="102" t="s">
        <v>83</v>
      </c>
      <c r="E83" s="166" t="s">
        <v>352</v>
      </c>
      <c r="G83" s="190"/>
      <c r="H83" s="191"/>
      <c r="I83" s="192"/>
      <c r="J83" s="193"/>
      <c r="K83" s="194"/>
      <c r="L83" s="194"/>
      <c r="M83" s="159"/>
      <c r="N83" s="195"/>
      <c r="O83" s="191"/>
      <c r="P83" s="193"/>
      <c r="Q83" s="193"/>
      <c r="R83" s="194"/>
      <c r="S83" s="196"/>
    </row>
    <row r="84" spans="1:19" ht="24" customHeight="1" x14ac:dyDescent="0.15">
      <c r="A84" s="313"/>
      <c r="B84" s="100" t="s">
        <v>52</v>
      </c>
      <c r="C84" s="164" t="s">
        <v>135</v>
      </c>
      <c r="D84" s="102" t="s">
        <v>53</v>
      </c>
      <c r="E84" s="105" t="s">
        <v>221</v>
      </c>
      <c r="G84" s="190"/>
      <c r="H84" s="191"/>
      <c r="I84" s="192"/>
      <c r="J84" s="193"/>
      <c r="K84" s="194"/>
      <c r="L84" s="194"/>
      <c r="M84" s="159"/>
      <c r="N84" s="195"/>
      <c r="O84" s="191"/>
      <c r="P84" s="193"/>
      <c r="Q84" s="193"/>
      <c r="R84" s="194"/>
      <c r="S84" s="196"/>
    </row>
    <row r="85" spans="1:19" ht="24" customHeight="1" x14ac:dyDescent="0.15">
      <c r="A85" s="313"/>
      <c r="B85" s="100" t="s">
        <v>54</v>
      </c>
      <c r="C85" s="165" t="s">
        <v>137</v>
      </c>
      <c r="D85" s="102" t="s">
        <v>32</v>
      </c>
      <c r="E85" s="167" t="s">
        <v>115</v>
      </c>
      <c r="G85" s="190"/>
      <c r="H85" s="191"/>
      <c r="I85" s="192"/>
      <c r="J85" s="193"/>
      <c r="K85" s="194"/>
      <c r="L85" s="194"/>
      <c r="M85" s="159"/>
      <c r="N85" s="195"/>
      <c r="O85" s="191"/>
      <c r="P85" s="193"/>
      <c r="Q85" s="193"/>
      <c r="R85" s="194"/>
      <c r="S85" s="196"/>
    </row>
    <row r="86" spans="1:19" ht="24" customHeight="1" thickBot="1" x14ac:dyDescent="0.2">
      <c r="A86" s="314"/>
      <c r="B86" s="106" t="s">
        <v>55</v>
      </c>
      <c r="C86" s="115" t="s">
        <v>397</v>
      </c>
      <c r="D86" s="107" t="s">
        <v>56</v>
      </c>
      <c r="E86" s="168" t="s">
        <v>220</v>
      </c>
      <c r="G86" s="197"/>
      <c r="H86" s="198"/>
      <c r="I86" s="199"/>
      <c r="J86" s="200"/>
      <c r="K86" s="201"/>
      <c r="L86" s="201"/>
      <c r="M86" s="160"/>
      <c r="N86" s="202"/>
      <c r="O86" s="198"/>
      <c r="P86" s="200"/>
      <c r="Q86" s="200"/>
      <c r="R86" s="201"/>
      <c r="S86" s="203"/>
    </row>
    <row r="87" spans="1:19" ht="24" customHeight="1" thickTop="1" x14ac:dyDescent="0.15">
      <c r="A87" s="312" t="s">
        <v>48</v>
      </c>
      <c r="B87" s="98" t="s">
        <v>49</v>
      </c>
      <c r="C87" s="309" t="s">
        <v>309</v>
      </c>
      <c r="D87" s="310"/>
      <c r="E87" s="311"/>
      <c r="G87" s="183" t="s">
        <v>309</v>
      </c>
      <c r="H87" s="184">
        <v>6000000</v>
      </c>
      <c r="I87" s="185">
        <v>0.93059999999999998</v>
      </c>
      <c r="J87" s="186">
        <v>44286</v>
      </c>
      <c r="K87" s="187" t="s">
        <v>135</v>
      </c>
      <c r="L87" s="187" t="s">
        <v>136</v>
      </c>
      <c r="M87" s="163" t="s">
        <v>398</v>
      </c>
      <c r="N87" s="188" t="s">
        <v>421</v>
      </c>
      <c r="O87" s="184">
        <v>5583600</v>
      </c>
      <c r="P87" s="186" t="s">
        <v>450</v>
      </c>
      <c r="Q87" s="186" t="s">
        <v>459</v>
      </c>
      <c r="R87" s="187" t="s">
        <v>451</v>
      </c>
      <c r="S87" s="189" t="s">
        <v>373</v>
      </c>
    </row>
    <row r="88" spans="1:19" ht="24" customHeight="1" x14ac:dyDescent="0.15">
      <c r="A88" s="313"/>
      <c r="B88" s="100" t="s">
        <v>50</v>
      </c>
      <c r="C88" s="101">
        <v>6000000</v>
      </c>
      <c r="D88" s="102" t="s">
        <v>84</v>
      </c>
      <c r="E88" s="103" t="s">
        <v>420</v>
      </c>
      <c r="G88" s="190"/>
      <c r="H88" s="191"/>
      <c r="I88" s="192"/>
      <c r="J88" s="193"/>
      <c r="K88" s="194"/>
      <c r="L88" s="194"/>
      <c r="M88" s="159"/>
      <c r="N88" s="195"/>
      <c r="O88" s="191"/>
      <c r="P88" s="193"/>
      <c r="Q88" s="193"/>
      <c r="R88" s="194"/>
      <c r="S88" s="196"/>
    </row>
    <row r="89" spans="1:19" ht="24" customHeight="1" x14ac:dyDescent="0.15">
      <c r="A89" s="313"/>
      <c r="B89" s="100" t="s">
        <v>51</v>
      </c>
      <c r="C89" s="104">
        <v>0.93059999999999998</v>
      </c>
      <c r="D89" s="102" t="s">
        <v>30</v>
      </c>
      <c r="E89" s="103">
        <v>5583600</v>
      </c>
      <c r="G89" s="190"/>
      <c r="H89" s="191"/>
      <c r="I89" s="192"/>
      <c r="J89" s="193"/>
      <c r="K89" s="194"/>
      <c r="L89" s="194"/>
      <c r="M89" s="159"/>
      <c r="N89" s="195"/>
      <c r="O89" s="191"/>
      <c r="P89" s="193"/>
      <c r="Q89" s="193"/>
      <c r="R89" s="194"/>
      <c r="S89" s="196"/>
    </row>
    <row r="90" spans="1:19" ht="24" customHeight="1" x14ac:dyDescent="0.15">
      <c r="A90" s="313"/>
      <c r="B90" s="100" t="s">
        <v>29</v>
      </c>
      <c r="C90" s="116">
        <v>44286</v>
      </c>
      <c r="D90" s="102" t="s">
        <v>83</v>
      </c>
      <c r="E90" s="166" t="s">
        <v>354</v>
      </c>
      <c r="G90" s="190"/>
      <c r="H90" s="191"/>
      <c r="I90" s="192"/>
      <c r="J90" s="193"/>
      <c r="K90" s="194"/>
      <c r="L90" s="194"/>
      <c r="M90" s="159"/>
      <c r="N90" s="195"/>
      <c r="O90" s="191"/>
      <c r="P90" s="193"/>
      <c r="Q90" s="193"/>
      <c r="R90" s="194"/>
      <c r="S90" s="196"/>
    </row>
    <row r="91" spans="1:19" ht="24" customHeight="1" x14ac:dyDescent="0.15">
      <c r="A91" s="313"/>
      <c r="B91" s="100" t="s">
        <v>52</v>
      </c>
      <c r="C91" s="164" t="s">
        <v>135</v>
      </c>
      <c r="D91" s="102" t="s">
        <v>53</v>
      </c>
      <c r="E91" s="105" t="s">
        <v>221</v>
      </c>
      <c r="G91" s="190"/>
      <c r="H91" s="191"/>
      <c r="I91" s="192"/>
      <c r="J91" s="193"/>
      <c r="K91" s="194"/>
      <c r="L91" s="194"/>
      <c r="M91" s="159"/>
      <c r="N91" s="195"/>
      <c r="O91" s="191"/>
      <c r="P91" s="193"/>
      <c r="Q91" s="193"/>
      <c r="R91" s="194"/>
      <c r="S91" s="196"/>
    </row>
    <row r="92" spans="1:19" ht="24" customHeight="1" x14ac:dyDescent="0.15">
      <c r="A92" s="313"/>
      <c r="B92" s="100" t="s">
        <v>54</v>
      </c>
      <c r="C92" s="165" t="s">
        <v>136</v>
      </c>
      <c r="D92" s="102" t="s">
        <v>32</v>
      </c>
      <c r="E92" s="167" t="s">
        <v>316</v>
      </c>
      <c r="G92" s="190"/>
      <c r="H92" s="191"/>
      <c r="I92" s="192"/>
      <c r="J92" s="193"/>
      <c r="K92" s="194"/>
      <c r="L92" s="194"/>
      <c r="M92" s="159"/>
      <c r="N92" s="195"/>
      <c r="O92" s="191"/>
      <c r="P92" s="193"/>
      <c r="Q92" s="193"/>
      <c r="R92" s="194"/>
      <c r="S92" s="196"/>
    </row>
    <row r="93" spans="1:19" ht="24" customHeight="1" thickBot="1" x14ac:dyDescent="0.2">
      <c r="A93" s="314"/>
      <c r="B93" s="106" t="s">
        <v>55</v>
      </c>
      <c r="C93" s="115" t="s">
        <v>397</v>
      </c>
      <c r="D93" s="107" t="s">
        <v>56</v>
      </c>
      <c r="E93" s="168" t="s">
        <v>373</v>
      </c>
      <c r="G93" s="197"/>
      <c r="H93" s="198"/>
      <c r="I93" s="199"/>
      <c r="J93" s="200"/>
      <c r="K93" s="201"/>
      <c r="L93" s="201"/>
      <c r="M93" s="160"/>
      <c r="N93" s="202"/>
      <c r="O93" s="198"/>
      <c r="P93" s="200"/>
      <c r="Q93" s="200"/>
      <c r="R93" s="201"/>
      <c r="S93" s="203"/>
    </row>
    <row r="94" spans="1:19" ht="24" customHeight="1" thickTop="1" x14ac:dyDescent="0.15">
      <c r="A94" s="312" t="s">
        <v>48</v>
      </c>
      <c r="B94" s="98" t="s">
        <v>49</v>
      </c>
      <c r="C94" s="309" t="s">
        <v>310</v>
      </c>
      <c r="D94" s="310"/>
      <c r="E94" s="311"/>
      <c r="G94" s="183" t="s">
        <v>310</v>
      </c>
      <c r="H94" s="184">
        <v>63000000</v>
      </c>
      <c r="I94" s="185">
        <v>0.98797301587301589</v>
      </c>
      <c r="J94" s="186">
        <v>44286</v>
      </c>
      <c r="K94" s="187" t="s">
        <v>229</v>
      </c>
      <c r="L94" s="187" t="s">
        <v>136</v>
      </c>
      <c r="M94" s="163" t="s">
        <v>400</v>
      </c>
      <c r="N94" s="188" t="s">
        <v>421</v>
      </c>
      <c r="O94" s="184">
        <v>62242300</v>
      </c>
      <c r="P94" s="186" t="s">
        <v>452</v>
      </c>
      <c r="Q94" s="186" t="s">
        <v>459</v>
      </c>
      <c r="R94" s="187" t="s">
        <v>453</v>
      </c>
      <c r="S94" s="189" t="s">
        <v>231</v>
      </c>
    </row>
    <row r="95" spans="1:19" ht="24" customHeight="1" x14ac:dyDescent="0.15">
      <c r="A95" s="313"/>
      <c r="B95" s="100" t="s">
        <v>50</v>
      </c>
      <c r="C95" s="101">
        <v>63000000</v>
      </c>
      <c r="D95" s="102" t="s">
        <v>84</v>
      </c>
      <c r="E95" s="103" t="s">
        <v>420</v>
      </c>
      <c r="G95" s="190"/>
      <c r="H95" s="191"/>
      <c r="I95" s="192"/>
      <c r="J95" s="193"/>
      <c r="K95" s="194"/>
      <c r="L95" s="194"/>
      <c r="M95" s="159"/>
      <c r="N95" s="195"/>
      <c r="O95" s="191"/>
      <c r="P95" s="193"/>
      <c r="Q95" s="193"/>
      <c r="R95" s="194"/>
      <c r="S95" s="196"/>
    </row>
    <row r="96" spans="1:19" ht="24" customHeight="1" x14ac:dyDescent="0.15">
      <c r="A96" s="313"/>
      <c r="B96" s="100" t="s">
        <v>51</v>
      </c>
      <c r="C96" s="104">
        <v>0.98797301587301589</v>
      </c>
      <c r="D96" s="102" t="s">
        <v>30</v>
      </c>
      <c r="E96" s="103">
        <v>62242300</v>
      </c>
      <c r="G96" s="190"/>
      <c r="H96" s="191"/>
      <c r="I96" s="192"/>
      <c r="J96" s="193"/>
      <c r="K96" s="194"/>
      <c r="L96" s="194"/>
      <c r="M96" s="159"/>
      <c r="N96" s="195"/>
      <c r="O96" s="191"/>
      <c r="P96" s="193"/>
      <c r="Q96" s="193"/>
      <c r="R96" s="194"/>
      <c r="S96" s="196"/>
    </row>
    <row r="97" spans="1:19" ht="24" customHeight="1" x14ac:dyDescent="0.15">
      <c r="A97" s="313"/>
      <c r="B97" s="100" t="s">
        <v>29</v>
      </c>
      <c r="C97" s="116">
        <v>44286</v>
      </c>
      <c r="D97" s="102" t="s">
        <v>83</v>
      </c>
      <c r="E97" s="166" t="s">
        <v>356</v>
      </c>
      <c r="G97" s="190"/>
      <c r="H97" s="191"/>
      <c r="I97" s="192"/>
      <c r="J97" s="193"/>
      <c r="K97" s="194"/>
      <c r="L97" s="194"/>
      <c r="M97" s="159"/>
      <c r="N97" s="195"/>
      <c r="O97" s="191"/>
      <c r="P97" s="193"/>
      <c r="Q97" s="193"/>
      <c r="R97" s="194"/>
      <c r="S97" s="196"/>
    </row>
    <row r="98" spans="1:19" ht="24" customHeight="1" x14ac:dyDescent="0.15">
      <c r="A98" s="313"/>
      <c r="B98" s="100" t="s">
        <v>52</v>
      </c>
      <c r="C98" s="164" t="s">
        <v>229</v>
      </c>
      <c r="D98" s="102" t="s">
        <v>53</v>
      </c>
      <c r="E98" s="105" t="s">
        <v>221</v>
      </c>
      <c r="G98" s="190"/>
      <c r="H98" s="191"/>
      <c r="I98" s="192"/>
      <c r="J98" s="193"/>
      <c r="K98" s="194"/>
      <c r="L98" s="194"/>
      <c r="M98" s="159"/>
      <c r="N98" s="195"/>
      <c r="O98" s="191"/>
      <c r="P98" s="193"/>
      <c r="Q98" s="193"/>
      <c r="R98" s="194"/>
      <c r="S98" s="196"/>
    </row>
    <row r="99" spans="1:19" ht="24" customHeight="1" x14ac:dyDescent="0.15">
      <c r="A99" s="313"/>
      <c r="B99" s="100" t="s">
        <v>54</v>
      </c>
      <c r="C99" s="165" t="s">
        <v>136</v>
      </c>
      <c r="D99" s="102" t="s">
        <v>32</v>
      </c>
      <c r="E99" s="167" t="s">
        <v>381</v>
      </c>
      <c r="G99" s="190"/>
      <c r="H99" s="191"/>
      <c r="I99" s="192"/>
      <c r="J99" s="193"/>
      <c r="K99" s="194"/>
      <c r="L99" s="194"/>
      <c r="M99" s="159"/>
      <c r="N99" s="195"/>
      <c r="O99" s="191"/>
      <c r="P99" s="193"/>
      <c r="Q99" s="193"/>
      <c r="R99" s="194"/>
      <c r="S99" s="196"/>
    </row>
    <row r="100" spans="1:19" ht="24" customHeight="1" thickBot="1" x14ac:dyDescent="0.2">
      <c r="A100" s="314"/>
      <c r="B100" s="106" t="s">
        <v>55</v>
      </c>
      <c r="C100" s="115" t="s">
        <v>399</v>
      </c>
      <c r="D100" s="107" t="s">
        <v>56</v>
      </c>
      <c r="E100" s="168" t="s">
        <v>231</v>
      </c>
      <c r="G100" s="197"/>
      <c r="H100" s="198"/>
      <c r="I100" s="199"/>
      <c r="J100" s="200"/>
      <c r="K100" s="201"/>
      <c r="L100" s="201"/>
      <c r="M100" s="160"/>
      <c r="N100" s="202"/>
      <c r="O100" s="198"/>
      <c r="P100" s="200"/>
      <c r="Q100" s="200"/>
      <c r="R100" s="201"/>
      <c r="S100" s="203"/>
    </row>
    <row r="101" spans="1:19" ht="24" customHeight="1" thickTop="1" x14ac:dyDescent="0.15">
      <c r="A101" s="312" t="s">
        <v>48</v>
      </c>
      <c r="B101" s="98" t="s">
        <v>49</v>
      </c>
      <c r="C101" s="309" t="s">
        <v>311</v>
      </c>
      <c r="D101" s="310"/>
      <c r="E101" s="311"/>
      <c r="G101" s="183" t="s">
        <v>311</v>
      </c>
      <c r="H101" s="184">
        <v>21080000</v>
      </c>
      <c r="I101" s="185">
        <v>0.9969720113851992</v>
      </c>
      <c r="J101" s="186">
        <v>44286</v>
      </c>
      <c r="K101" s="187" t="s">
        <v>229</v>
      </c>
      <c r="L101" s="187" t="s">
        <v>136</v>
      </c>
      <c r="M101" s="163" t="s">
        <v>400</v>
      </c>
      <c r="N101" s="188" t="s">
        <v>422</v>
      </c>
      <c r="O101" s="184">
        <v>21016170</v>
      </c>
      <c r="P101" s="186" t="s">
        <v>359</v>
      </c>
      <c r="Q101" s="186" t="s">
        <v>459</v>
      </c>
      <c r="R101" s="187" t="s">
        <v>454</v>
      </c>
      <c r="S101" s="189" t="s">
        <v>231</v>
      </c>
    </row>
    <row r="102" spans="1:19" ht="24" customHeight="1" x14ac:dyDescent="0.15">
      <c r="A102" s="313"/>
      <c r="B102" s="100" t="s">
        <v>50</v>
      </c>
      <c r="C102" s="101">
        <v>21080000</v>
      </c>
      <c r="D102" s="102" t="s">
        <v>84</v>
      </c>
      <c r="E102" s="103" t="s">
        <v>420</v>
      </c>
      <c r="G102" s="190"/>
      <c r="H102" s="191"/>
      <c r="I102" s="192"/>
      <c r="J102" s="193"/>
      <c r="K102" s="194"/>
      <c r="L102" s="194"/>
      <c r="M102" s="159"/>
      <c r="N102" s="195"/>
      <c r="O102" s="191"/>
      <c r="P102" s="193"/>
      <c r="Q102" s="193"/>
      <c r="R102" s="194"/>
      <c r="S102" s="196"/>
    </row>
    <row r="103" spans="1:19" ht="24" customHeight="1" x14ac:dyDescent="0.15">
      <c r="A103" s="313"/>
      <c r="B103" s="100" t="s">
        <v>51</v>
      </c>
      <c r="C103" s="104">
        <v>0.9969720113851992</v>
      </c>
      <c r="D103" s="102" t="s">
        <v>30</v>
      </c>
      <c r="E103" s="103">
        <v>21016170</v>
      </c>
      <c r="G103" s="190"/>
      <c r="H103" s="191"/>
      <c r="I103" s="192"/>
      <c r="J103" s="193"/>
      <c r="K103" s="194"/>
      <c r="L103" s="194"/>
      <c r="M103" s="159"/>
      <c r="N103" s="195"/>
      <c r="O103" s="191"/>
      <c r="P103" s="193"/>
      <c r="Q103" s="193"/>
      <c r="R103" s="194"/>
      <c r="S103" s="196"/>
    </row>
    <row r="104" spans="1:19" ht="24" customHeight="1" x14ac:dyDescent="0.15">
      <c r="A104" s="313"/>
      <c r="B104" s="100" t="s">
        <v>29</v>
      </c>
      <c r="C104" s="116">
        <v>44286</v>
      </c>
      <c r="D104" s="102" t="s">
        <v>83</v>
      </c>
      <c r="E104" s="166" t="s">
        <v>358</v>
      </c>
      <c r="G104" s="190"/>
      <c r="H104" s="191"/>
      <c r="I104" s="192"/>
      <c r="J104" s="193"/>
      <c r="K104" s="194"/>
      <c r="L104" s="194"/>
      <c r="M104" s="159"/>
      <c r="N104" s="195"/>
      <c r="O104" s="191"/>
      <c r="P104" s="193"/>
      <c r="Q104" s="193"/>
      <c r="R104" s="194"/>
      <c r="S104" s="196"/>
    </row>
    <row r="105" spans="1:19" ht="24" customHeight="1" x14ac:dyDescent="0.15">
      <c r="A105" s="313"/>
      <c r="B105" s="100" t="s">
        <v>52</v>
      </c>
      <c r="C105" s="164" t="s">
        <v>229</v>
      </c>
      <c r="D105" s="102" t="s">
        <v>53</v>
      </c>
      <c r="E105" s="105" t="s">
        <v>221</v>
      </c>
      <c r="G105" s="190"/>
      <c r="H105" s="191"/>
      <c r="I105" s="192"/>
      <c r="J105" s="193"/>
      <c r="K105" s="194"/>
      <c r="L105" s="194"/>
      <c r="M105" s="159"/>
      <c r="N105" s="195"/>
      <c r="O105" s="191"/>
      <c r="P105" s="193"/>
      <c r="Q105" s="193"/>
      <c r="R105" s="194"/>
      <c r="S105" s="196"/>
    </row>
    <row r="106" spans="1:19" ht="24" customHeight="1" x14ac:dyDescent="0.15">
      <c r="A106" s="313"/>
      <c r="B106" s="100" t="s">
        <v>54</v>
      </c>
      <c r="C106" s="165" t="s">
        <v>136</v>
      </c>
      <c r="D106" s="102" t="s">
        <v>32</v>
      </c>
      <c r="E106" s="167" t="s">
        <v>382</v>
      </c>
      <c r="G106" s="190"/>
      <c r="H106" s="191"/>
      <c r="I106" s="192"/>
      <c r="J106" s="193"/>
      <c r="K106" s="194"/>
      <c r="L106" s="194"/>
      <c r="M106" s="159"/>
      <c r="N106" s="195"/>
      <c r="O106" s="191"/>
      <c r="P106" s="193"/>
      <c r="Q106" s="193"/>
      <c r="R106" s="194"/>
      <c r="S106" s="196"/>
    </row>
    <row r="107" spans="1:19" ht="24" customHeight="1" thickBot="1" x14ac:dyDescent="0.2">
      <c r="A107" s="314"/>
      <c r="B107" s="106" t="s">
        <v>55</v>
      </c>
      <c r="C107" s="115" t="s">
        <v>399</v>
      </c>
      <c r="D107" s="107" t="s">
        <v>56</v>
      </c>
      <c r="E107" s="168" t="s">
        <v>231</v>
      </c>
      <c r="G107" s="197"/>
      <c r="H107" s="198"/>
      <c r="I107" s="199"/>
      <c r="J107" s="200"/>
      <c r="K107" s="201"/>
      <c r="L107" s="201"/>
      <c r="M107" s="160"/>
      <c r="N107" s="202"/>
      <c r="O107" s="198"/>
      <c r="P107" s="200"/>
      <c r="Q107" s="200"/>
      <c r="R107" s="201"/>
      <c r="S107" s="203"/>
    </row>
    <row r="108" spans="1:19" ht="24" customHeight="1" thickTop="1" x14ac:dyDescent="0.15">
      <c r="A108" s="312" t="s">
        <v>48</v>
      </c>
      <c r="B108" s="98" t="s">
        <v>49</v>
      </c>
      <c r="C108" s="309" t="s">
        <v>312</v>
      </c>
      <c r="D108" s="310"/>
      <c r="E108" s="311"/>
      <c r="G108" s="183" t="s">
        <v>312</v>
      </c>
      <c r="H108" s="184">
        <v>27572000</v>
      </c>
      <c r="I108" s="185">
        <v>0.99287465544755549</v>
      </c>
      <c r="J108" s="186">
        <v>44286</v>
      </c>
      <c r="K108" s="187" t="s">
        <v>229</v>
      </c>
      <c r="L108" s="187" t="s">
        <v>136</v>
      </c>
      <c r="M108" s="163" t="s">
        <v>423</v>
      </c>
      <c r="N108" s="188" t="s">
        <v>422</v>
      </c>
      <c r="O108" s="184">
        <v>27375540</v>
      </c>
      <c r="P108" s="186" t="s">
        <v>357</v>
      </c>
      <c r="Q108" s="186" t="s">
        <v>459</v>
      </c>
      <c r="R108" s="187" t="s">
        <v>384</v>
      </c>
      <c r="S108" s="189" t="s">
        <v>231</v>
      </c>
    </row>
    <row r="109" spans="1:19" ht="24" customHeight="1" x14ac:dyDescent="0.15">
      <c r="A109" s="313"/>
      <c r="B109" s="100" t="s">
        <v>50</v>
      </c>
      <c r="C109" s="101">
        <v>27572000</v>
      </c>
      <c r="D109" s="102" t="s">
        <v>84</v>
      </c>
      <c r="E109" s="103" t="s">
        <v>420</v>
      </c>
      <c r="G109" s="190"/>
      <c r="H109" s="191"/>
      <c r="I109" s="192"/>
      <c r="J109" s="193"/>
      <c r="K109" s="194"/>
      <c r="L109" s="194"/>
      <c r="M109" s="159"/>
      <c r="N109" s="195"/>
      <c r="O109" s="191"/>
      <c r="P109" s="193"/>
      <c r="Q109" s="193"/>
      <c r="R109" s="194"/>
      <c r="S109" s="196"/>
    </row>
    <row r="110" spans="1:19" ht="24" customHeight="1" x14ac:dyDescent="0.15">
      <c r="A110" s="313"/>
      <c r="B110" s="100" t="s">
        <v>51</v>
      </c>
      <c r="C110" s="104">
        <v>0.99287465544755549</v>
      </c>
      <c r="D110" s="102" t="s">
        <v>30</v>
      </c>
      <c r="E110" s="103">
        <v>27375540</v>
      </c>
      <c r="G110" s="190"/>
      <c r="H110" s="191"/>
      <c r="I110" s="192"/>
      <c r="J110" s="193"/>
      <c r="K110" s="194"/>
      <c r="L110" s="194"/>
      <c r="M110" s="159"/>
      <c r="N110" s="195"/>
      <c r="O110" s="191"/>
      <c r="P110" s="193"/>
      <c r="Q110" s="193"/>
      <c r="R110" s="194"/>
      <c r="S110" s="196"/>
    </row>
    <row r="111" spans="1:19" ht="24" customHeight="1" x14ac:dyDescent="0.15">
      <c r="A111" s="313"/>
      <c r="B111" s="100" t="s">
        <v>29</v>
      </c>
      <c r="C111" s="116">
        <v>44286</v>
      </c>
      <c r="D111" s="102" t="s">
        <v>83</v>
      </c>
      <c r="E111" s="166" t="s">
        <v>356</v>
      </c>
      <c r="G111" s="190"/>
      <c r="H111" s="191"/>
      <c r="I111" s="192"/>
      <c r="J111" s="193"/>
      <c r="K111" s="194"/>
      <c r="L111" s="194"/>
      <c r="M111" s="159"/>
      <c r="N111" s="195"/>
      <c r="O111" s="191"/>
      <c r="P111" s="193"/>
      <c r="Q111" s="193"/>
      <c r="R111" s="194"/>
      <c r="S111" s="196"/>
    </row>
    <row r="112" spans="1:19" ht="24" customHeight="1" x14ac:dyDescent="0.15">
      <c r="A112" s="313"/>
      <c r="B112" s="100" t="s">
        <v>52</v>
      </c>
      <c r="C112" s="164" t="s">
        <v>229</v>
      </c>
      <c r="D112" s="102" t="s">
        <v>53</v>
      </c>
      <c r="E112" s="105" t="s">
        <v>221</v>
      </c>
      <c r="G112" s="190"/>
      <c r="H112" s="191"/>
      <c r="I112" s="192"/>
      <c r="J112" s="193"/>
      <c r="K112" s="194"/>
      <c r="L112" s="194"/>
      <c r="M112" s="159"/>
      <c r="N112" s="195"/>
      <c r="O112" s="191"/>
      <c r="P112" s="193"/>
      <c r="Q112" s="193"/>
      <c r="R112" s="194"/>
      <c r="S112" s="196"/>
    </row>
    <row r="113" spans="1:19" ht="24" customHeight="1" x14ac:dyDescent="0.15">
      <c r="A113" s="313"/>
      <c r="B113" s="100" t="s">
        <v>54</v>
      </c>
      <c r="C113" s="165" t="s">
        <v>136</v>
      </c>
      <c r="D113" s="102" t="s">
        <v>32</v>
      </c>
      <c r="E113" s="167" t="s">
        <v>383</v>
      </c>
      <c r="G113" s="190"/>
      <c r="H113" s="191"/>
      <c r="I113" s="192"/>
      <c r="J113" s="193"/>
      <c r="K113" s="194"/>
      <c r="L113" s="194"/>
      <c r="M113" s="159"/>
      <c r="N113" s="195"/>
      <c r="O113" s="191"/>
      <c r="P113" s="193"/>
      <c r="Q113" s="193"/>
      <c r="R113" s="194"/>
      <c r="S113" s="196"/>
    </row>
    <row r="114" spans="1:19" ht="24" customHeight="1" thickBot="1" x14ac:dyDescent="0.2">
      <c r="A114" s="314"/>
      <c r="B114" s="106" t="s">
        <v>55</v>
      </c>
      <c r="C114" s="115" t="s">
        <v>399</v>
      </c>
      <c r="D114" s="107" t="s">
        <v>56</v>
      </c>
      <c r="E114" s="168" t="s">
        <v>231</v>
      </c>
      <c r="G114" s="197"/>
      <c r="H114" s="198"/>
      <c r="I114" s="199"/>
      <c r="J114" s="200"/>
      <c r="K114" s="201"/>
      <c r="L114" s="201"/>
      <c r="M114" s="160"/>
      <c r="N114" s="202"/>
      <c r="O114" s="198"/>
      <c r="P114" s="200"/>
      <c r="Q114" s="200"/>
      <c r="R114" s="201"/>
      <c r="S114" s="203"/>
    </row>
    <row r="115" spans="1:19" ht="24" customHeight="1" thickTop="1" x14ac:dyDescent="0.15">
      <c r="A115" s="312" t="s">
        <v>48</v>
      </c>
      <c r="B115" s="98" t="s">
        <v>49</v>
      </c>
      <c r="C115" s="309" t="s">
        <v>232</v>
      </c>
      <c r="D115" s="310"/>
      <c r="E115" s="311"/>
      <c r="G115" s="183" t="s">
        <v>232</v>
      </c>
      <c r="H115" s="184">
        <v>6160000</v>
      </c>
      <c r="I115" s="185">
        <v>0.95</v>
      </c>
      <c r="J115" s="186">
        <v>44288</v>
      </c>
      <c r="K115" s="187" t="s">
        <v>135</v>
      </c>
      <c r="L115" s="187" t="s">
        <v>136</v>
      </c>
      <c r="M115" s="163" t="s">
        <v>430</v>
      </c>
      <c r="N115" s="188" t="s">
        <v>455</v>
      </c>
      <c r="O115" s="184">
        <v>5852000</v>
      </c>
      <c r="P115" s="186" t="s">
        <v>458</v>
      </c>
      <c r="Q115" s="186" t="s">
        <v>459</v>
      </c>
      <c r="R115" s="187" t="s">
        <v>457</v>
      </c>
      <c r="S115" s="189" t="s">
        <v>374</v>
      </c>
    </row>
    <row r="116" spans="1:19" ht="24" customHeight="1" x14ac:dyDescent="0.15">
      <c r="A116" s="313"/>
      <c r="B116" s="100" t="s">
        <v>50</v>
      </c>
      <c r="C116" s="101">
        <v>6160000</v>
      </c>
      <c r="D116" s="102" t="s">
        <v>84</v>
      </c>
      <c r="E116" s="103" t="s">
        <v>414</v>
      </c>
      <c r="G116" s="190"/>
      <c r="H116" s="191"/>
      <c r="I116" s="192"/>
      <c r="J116" s="193"/>
      <c r="K116" s="194"/>
      <c r="L116" s="194"/>
      <c r="M116" s="159"/>
      <c r="N116" s="195"/>
      <c r="O116" s="191"/>
      <c r="P116" s="193"/>
      <c r="Q116" s="193"/>
      <c r="R116" s="194"/>
      <c r="S116" s="196"/>
    </row>
    <row r="117" spans="1:19" ht="24" customHeight="1" x14ac:dyDescent="0.15">
      <c r="A117" s="313"/>
      <c r="B117" s="100" t="s">
        <v>51</v>
      </c>
      <c r="C117" s="104">
        <v>0.95</v>
      </c>
      <c r="D117" s="102" t="s">
        <v>30</v>
      </c>
      <c r="E117" s="103">
        <v>5852000</v>
      </c>
      <c r="G117" s="190"/>
      <c r="H117" s="191"/>
      <c r="I117" s="192"/>
      <c r="J117" s="193"/>
      <c r="K117" s="194"/>
      <c r="L117" s="194"/>
      <c r="M117" s="159"/>
      <c r="N117" s="195"/>
      <c r="O117" s="191"/>
      <c r="P117" s="193"/>
      <c r="Q117" s="193"/>
      <c r="R117" s="194"/>
      <c r="S117" s="196"/>
    </row>
    <row r="118" spans="1:19" ht="24" customHeight="1" x14ac:dyDescent="0.15">
      <c r="A118" s="313"/>
      <c r="B118" s="100" t="s">
        <v>29</v>
      </c>
      <c r="C118" s="116">
        <v>44288</v>
      </c>
      <c r="D118" s="102" t="s">
        <v>83</v>
      </c>
      <c r="E118" s="166" t="s">
        <v>360</v>
      </c>
      <c r="G118" s="190"/>
      <c r="H118" s="191"/>
      <c r="I118" s="192"/>
      <c r="J118" s="193"/>
      <c r="K118" s="194"/>
      <c r="L118" s="194"/>
      <c r="M118" s="159"/>
      <c r="N118" s="195"/>
      <c r="O118" s="191"/>
      <c r="P118" s="193"/>
      <c r="Q118" s="193"/>
      <c r="R118" s="194"/>
      <c r="S118" s="196"/>
    </row>
    <row r="119" spans="1:19" ht="24" customHeight="1" x14ac:dyDescent="0.15">
      <c r="A119" s="313"/>
      <c r="B119" s="100" t="s">
        <v>52</v>
      </c>
      <c r="C119" s="164" t="s">
        <v>135</v>
      </c>
      <c r="D119" s="102" t="s">
        <v>53</v>
      </c>
      <c r="E119" s="105" t="s">
        <v>221</v>
      </c>
      <c r="G119" s="190"/>
      <c r="H119" s="191"/>
      <c r="I119" s="192"/>
      <c r="J119" s="193"/>
      <c r="K119" s="194"/>
      <c r="L119" s="194"/>
      <c r="M119" s="159"/>
      <c r="N119" s="195"/>
      <c r="O119" s="191"/>
      <c r="P119" s="193"/>
      <c r="Q119" s="193"/>
      <c r="R119" s="194"/>
      <c r="S119" s="196"/>
    </row>
    <row r="120" spans="1:19" ht="24" customHeight="1" x14ac:dyDescent="0.15">
      <c r="A120" s="313"/>
      <c r="B120" s="100" t="s">
        <v>54</v>
      </c>
      <c r="C120" s="165" t="s">
        <v>136</v>
      </c>
      <c r="D120" s="102" t="s">
        <v>32</v>
      </c>
      <c r="E120" s="167" t="s">
        <v>317</v>
      </c>
      <c r="G120" s="190"/>
      <c r="H120" s="191"/>
      <c r="I120" s="192"/>
      <c r="J120" s="193"/>
      <c r="K120" s="194"/>
      <c r="L120" s="194"/>
      <c r="M120" s="159"/>
      <c r="N120" s="195"/>
      <c r="O120" s="191"/>
      <c r="P120" s="193"/>
      <c r="Q120" s="193"/>
      <c r="R120" s="194"/>
      <c r="S120" s="196"/>
    </row>
    <row r="121" spans="1:19" ht="24" customHeight="1" thickBot="1" x14ac:dyDescent="0.2">
      <c r="A121" s="314"/>
      <c r="B121" s="106" t="s">
        <v>55</v>
      </c>
      <c r="C121" s="115" t="s">
        <v>397</v>
      </c>
      <c r="D121" s="107" t="s">
        <v>56</v>
      </c>
      <c r="E121" s="168" t="s">
        <v>374</v>
      </c>
      <c r="G121" s="197"/>
      <c r="H121" s="198"/>
      <c r="I121" s="199"/>
      <c r="J121" s="200"/>
      <c r="K121" s="201"/>
      <c r="L121" s="201"/>
      <c r="M121" s="160"/>
      <c r="N121" s="202"/>
      <c r="O121" s="198"/>
      <c r="P121" s="200"/>
      <c r="Q121" s="200"/>
      <c r="R121" s="201"/>
      <c r="S121" s="203"/>
    </row>
    <row r="122" spans="1:19" ht="24" customHeight="1" thickTop="1" x14ac:dyDescent="0.15"/>
  </sheetData>
  <mergeCells count="34">
    <mergeCell ref="A24:A30"/>
    <mergeCell ref="C24:E24"/>
    <mergeCell ref="A31:A37"/>
    <mergeCell ref="C31:E31"/>
    <mergeCell ref="A80:A86"/>
    <mergeCell ref="A66:A72"/>
    <mergeCell ref="A73:A79"/>
    <mergeCell ref="A3:A9"/>
    <mergeCell ref="C3:E3"/>
    <mergeCell ref="A10:A16"/>
    <mergeCell ref="C10:E10"/>
    <mergeCell ref="A17:A23"/>
    <mergeCell ref="C17:E17"/>
    <mergeCell ref="A38:A44"/>
    <mergeCell ref="C38:E38"/>
    <mergeCell ref="A87:A93"/>
    <mergeCell ref="C87:E87"/>
    <mergeCell ref="A94:A100"/>
    <mergeCell ref="C94:E94"/>
    <mergeCell ref="C66:E66"/>
    <mergeCell ref="C73:E73"/>
    <mergeCell ref="C80:E80"/>
    <mergeCell ref="A59:A65"/>
    <mergeCell ref="C59:E59"/>
    <mergeCell ref="A45:A51"/>
    <mergeCell ref="C45:E45"/>
    <mergeCell ref="A52:A58"/>
    <mergeCell ref="C52:E52"/>
    <mergeCell ref="C101:E101"/>
    <mergeCell ref="C108:E108"/>
    <mergeCell ref="C115:E115"/>
    <mergeCell ref="A101:A107"/>
    <mergeCell ref="A108:A114"/>
    <mergeCell ref="A115:A121"/>
  </mergeCells>
  <phoneticPr fontId="2" type="noConversion"/>
  <conditionalFormatting sqref="C7:C8 C14:C15">
    <cfRule type="duplicateValues" dxfId="31" priority="185"/>
  </conditionalFormatting>
  <conditionalFormatting sqref="C9 C16">
    <cfRule type="duplicateValues" dxfId="30" priority="184"/>
  </conditionalFormatting>
  <conditionalFormatting sqref="C21:C22">
    <cfRule type="duplicateValues" dxfId="29" priority="30"/>
  </conditionalFormatting>
  <conditionalFormatting sqref="C23">
    <cfRule type="duplicateValues" dxfId="28" priority="29"/>
  </conditionalFormatting>
  <conditionalFormatting sqref="C28:C29">
    <cfRule type="duplicateValues" dxfId="27" priority="28"/>
  </conditionalFormatting>
  <conditionalFormatting sqref="C30">
    <cfRule type="duplicateValues" dxfId="26" priority="27"/>
  </conditionalFormatting>
  <conditionalFormatting sqref="C35:C36">
    <cfRule type="duplicateValues" dxfId="25" priority="26"/>
  </conditionalFormatting>
  <conditionalFormatting sqref="C37">
    <cfRule type="duplicateValues" dxfId="24" priority="25"/>
  </conditionalFormatting>
  <conditionalFormatting sqref="C42:C43">
    <cfRule type="duplicateValues" dxfId="23" priority="24"/>
  </conditionalFormatting>
  <conditionalFormatting sqref="C44">
    <cfRule type="duplicateValues" dxfId="22" priority="23"/>
  </conditionalFormatting>
  <conditionalFormatting sqref="C49:C50">
    <cfRule type="duplicateValues" dxfId="21" priority="22"/>
  </conditionalFormatting>
  <conditionalFormatting sqref="C51">
    <cfRule type="duplicateValues" dxfId="20" priority="21"/>
  </conditionalFormatting>
  <conditionalFormatting sqref="C56:C57">
    <cfRule type="duplicateValues" dxfId="19" priority="20"/>
  </conditionalFormatting>
  <conditionalFormatting sqref="C58">
    <cfRule type="duplicateValues" dxfId="18" priority="19"/>
  </conditionalFormatting>
  <conditionalFormatting sqref="C63:C64">
    <cfRule type="duplicateValues" dxfId="17" priority="18"/>
  </conditionalFormatting>
  <conditionalFormatting sqref="C65">
    <cfRule type="duplicateValues" dxfId="16" priority="17"/>
  </conditionalFormatting>
  <conditionalFormatting sqref="C70:C71">
    <cfRule type="duplicateValues" dxfId="15" priority="16"/>
  </conditionalFormatting>
  <conditionalFormatting sqref="C72">
    <cfRule type="duplicateValues" dxfId="14" priority="15"/>
  </conditionalFormatting>
  <conditionalFormatting sqref="C77:C78">
    <cfRule type="duplicateValues" dxfId="13" priority="14"/>
  </conditionalFormatting>
  <conditionalFormatting sqref="C79">
    <cfRule type="duplicateValues" dxfId="12" priority="13"/>
  </conditionalFormatting>
  <conditionalFormatting sqref="C84:C85">
    <cfRule type="duplicateValues" dxfId="11" priority="12"/>
  </conditionalFormatting>
  <conditionalFormatting sqref="C86">
    <cfRule type="duplicateValues" dxfId="10" priority="11"/>
  </conditionalFormatting>
  <conditionalFormatting sqref="C91:C92">
    <cfRule type="duplicateValues" dxfId="9" priority="10"/>
  </conditionalFormatting>
  <conditionalFormatting sqref="C93">
    <cfRule type="duplicateValues" dxfId="8" priority="9"/>
  </conditionalFormatting>
  <conditionalFormatting sqref="C98:C99">
    <cfRule type="duplicateValues" dxfId="7" priority="8"/>
  </conditionalFormatting>
  <conditionalFormatting sqref="C100">
    <cfRule type="duplicateValues" dxfId="6" priority="7"/>
  </conditionalFormatting>
  <conditionalFormatting sqref="C105:C106">
    <cfRule type="duplicateValues" dxfId="5" priority="6"/>
  </conditionalFormatting>
  <conditionalFormatting sqref="C107">
    <cfRule type="duplicateValues" dxfId="4" priority="5"/>
  </conditionalFormatting>
  <conditionalFormatting sqref="C112:C113">
    <cfRule type="duplicateValues" dxfId="3" priority="4"/>
  </conditionalFormatting>
  <conditionalFormatting sqref="C114">
    <cfRule type="duplicateValues" dxfId="2" priority="3"/>
  </conditionalFormatting>
  <conditionalFormatting sqref="C119:C120">
    <cfRule type="duplicateValues" dxfId="1" priority="2"/>
  </conditionalFormatting>
  <conditionalFormatting sqref="C12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3"/>
  <sheetViews>
    <sheetView showGridLines="0" zoomScale="85" zoomScaleNormal="85" workbookViewId="0">
      <selection activeCell="A3" sqref="A3"/>
    </sheetView>
  </sheetViews>
  <sheetFormatPr defaultRowHeight="20.25" customHeight="1" x14ac:dyDescent="0.15"/>
  <cols>
    <col min="1" max="1" width="17.109375" style="46" customWidth="1"/>
    <col min="2" max="2" width="20.44140625" style="46" customWidth="1"/>
    <col min="3" max="3" width="18.33203125" style="46" customWidth="1"/>
    <col min="4" max="6" width="15.5546875" style="53" customWidth="1"/>
    <col min="7" max="7" width="8.88671875" style="27"/>
    <col min="8" max="8" width="12.5546875" style="144" hidden="1" customWidth="1"/>
    <col min="9" max="9" width="9.44140625" style="145" hidden="1" customWidth="1"/>
    <col min="10" max="10" width="9.44140625" style="146" hidden="1" customWidth="1"/>
    <col min="11" max="11" width="10.88671875" style="146" hidden="1" customWidth="1"/>
    <col min="12" max="12" width="11" style="146" hidden="1" customWidth="1"/>
    <col min="13" max="13" width="8.6640625" style="147" hidden="1" customWidth="1"/>
    <col min="14" max="14" width="4.21875" style="148" hidden="1" customWidth="1"/>
    <col min="15" max="15" width="6.33203125" style="146" hidden="1" customWidth="1"/>
    <col min="16" max="16" width="9.44140625" style="146" hidden="1" customWidth="1"/>
    <col min="17" max="17" width="8" style="149" hidden="1" customWidth="1"/>
    <col min="18" max="18" width="8.33203125" style="150" hidden="1" customWidth="1"/>
    <col min="19" max="19" width="11.77734375" style="144" hidden="1" customWidth="1"/>
    <col min="20" max="21" width="0" style="27" hidden="1" customWidth="1"/>
    <col min="22" max="16384" width="8.88671875" style="27"/>
  </cols>
  <sheetData>
    <row r="1" spans="1:22" s="56" customFormat="1" ht="36" customHeight="1" x14ac:dyDescent="0.15">
      <c r="A1" s="13" t="s">
        <v>20</v>
      </c>
      <c r="B1" s="13"/>
      <c r="C1" s="13"/>
      <c r="D1" s="136"/>
      <c r="E1" s="136"/>
      <c r="F1" s="136"/>
      <c r="H1" s="141">
        <v>1</v>
      </c>
      <c r="I1" s="141">
        <v>2</v>
      </c>
      <c r="J1" s="141">
        <v>3</v>
      </c>
      <c r="K1" s="141">
        <v>4</v>
      </c>
      <c r="L1" s="141">
        <v>5</v>
      </c>
      <c r="M1" s="142">
        <v>6</v>
      </c>
      <c r="N1" s="143"/>
      <c r="O1" s="141">
        <v>7</v>
      </c>
      <c r="P1" s="141">
        <v>8</v>
      </c>
      <c r="Q1" s="141">
        <v>9</v>
      </c>
      <c r="R1" s="141">
        <v>10</v>
      </c>
      <c r="S1" s="141">
        <v>11</v>
      </c>
    </row>
    <row r="2" spans="1:22" ht="20.25" customHeight="1" thickBot="1" x14ac:dyDescent="0.2">
      <c r="A2" s="78" t="s">
        <v>99</v>
      </c>
      <c r="B2" s="50"/>
      <c r="C2" s="40"/>
      <c r="D2" s="137"/>
      <c r="E2" s="137"/>
      <c r="F2" s="138" t="s">
        <v>89</v>
      </c>
      <c r="H2" s="152" t="s">
        <v>144</v>
      </c>
      <c r="I2" s="153" t="s">
        <v>145</v>
      </c>
      <c r="J2" s="154" t="s">
        <v>146</v>
      </c>
      <c r="K2" s="154" t="s">
        <v>147</v>
      </c>
      <c r="L2" s="154" t="s">
        <v>148</v>
      </c>
      <c r="M2" s="155" t="s">
        <v>225</v>
      </c>
      <c r="N2" s="155"/>
      <c r="O2" s="155" t="s">
        <v>226</v>
      </c>
      <c r="P2" s="155" t="s">
        <v>149</v>
      </c>
      <c r="Q2" s="156" t="s">
        <v>150</v>
      </c>
      <c r="R2" s="157" t="s">
        <v>151</v>
      </c>
      <c r="S2" s="158" t="s">
        <v>152</v>
      </c>
      <c r="T2" s="56"/>
      <c r="U2" s="56"/>
      <c r="V2" s="56"/>
    </row>
    <row r="3" spans="1:22" ht="20.25" customHeight="1" thickTop="1" x14ac:dyDescent="0.15">
      <c r="A3" s="80" t="s">
        <v>28</v>
      </c>
      <c r="B3" s="329" t="s">
        <v>326</v>
      </c>
      <c r="C3" s="330"/>
      <c r="D3" s="330"/>
      <c r="E3" s="330"/>
      <c r="F3" s="331"/>
      <c r="G3" s="151"/>
      <c r="H3" s="286" t="s">
        <v>326</v>
      </c>
      <c r="I3" s="287">
        <v>44259</v>
      </c>
      <c r="J3" s="288" t="s">
        <v>361</v>
      </c>
      <c r="K3" s="289" t="s">
        <v>185</v>
      </c>
      <c r="L3" s="290" t="s">
        <v>224</v>
      </c>
      <c r="M3" s="287" t="s">
        <v>464</v>
      </c>
      <c r="N3" s="287"/>
      <c r="O3" s="287" t="s">
        <v>388</v>
      </c>
      <c r="P3" s="291">
        <v>9845000</v>
      </c>
      <c r="Q3" s="291">
        <v>9350000</v>
      </c>
      <c r="R3" s="292">
        <v>0.94972067039106145</v>
      </c>
      <c r="S3" s="293" t="s">
        <v>365</v>
      </c>
      <c r="T3" s="56"/>
      <c r="U3" s="56"/>
      <c r="V3" s="56"/>
    </row>
    <row r="4" spans="1:22" ht="20.25" customHeight="1" x14ac:dyDescent="0.15">
      <c r="A4" s="332" t="s">
        <v>36</v>
      </c>
      <c r="B4" s="335" t="s">
        <v>29</v>
      </c>
      <c r="C4" s="336" t="s">
        <v>77</v>
      </c>
      <c r="D4" s="139" t="s">
        <v>37</v>
      </c>
      <c r="E4" s="139" t="s">
        <v>30</v>
      </c>
      <c r="F4" s="140" t="s">
        <v>95</v>
      </c>
      <c r="H4" s="190"/>
      <c r="I4" s="193"/>
      <c r="J4" s="194"/>
      <c r="K4" s="159"/>
      <c r="L4" s="195"/>
      <c r="M4" s="193"/>
      <c r="N4" s="193"/>
      <c r="O4" s="193"/>
      <c r="P4" s="191"/>
      <c r="Q4" s="191"/>
      <c r="R4" s="192"/>
      <c r="S4" s="196"/>
      <c r="T4" s="56"/>
      <c r="U4" s="56"/>
      <c r="V4" s="56"/>
    </row>
    <row r="5" spans="1:22" ht="20.25" customHeight="1" x14ac:dyDescent="0.15">
      <c r="A5" s="333"/>
      <c r="B5" s="335"/>
      <c r="C5" s="337"/>
      <c r="D5" s="139" t="s">
        <v>38</v>
      </c>
      <c r="E5" s="139" t="s">
        <v>31</v>
      </c>
      <c r="F5" s="140" t="s">
        <v>39</v>
      </c>
      <c r="H5" s="190"/>
      <c r="I5" s="193"/>
      <c r="J5" s="194"/>
      <c r="K5" s="159"/>
      <c r="L5" s="195"/>
      <c r="M5" s="193"/>
      <c r="N5" s="193"/>
      <c r="O5" s="193"/>
      <c r="P5" s="191"/>
      <c r="Q5" s="191"/>
      <c r="R5" s="192"/>
      <c r="S5" s="196"/>
      <c r="T5" s="56"/>
      <c r="U5" s="56"/>
      <c r="V5" s="56"/>
    </row>
    <row r="6" spans="1:22" ht="20.25" customHeight="1" x14ac:dyDescent="0.15">
      <c r="A6" s="333"/>
      <c r="B6" s="338">
        <v>44259</v>
      </c>
      <c r="C6" s="339" t="s">
        <v>336</v>
      </c>
      <c r="D6" s="341">
        <v>9845000</v>
      </c>
      <c r="E6" s="341">
        <v>9350000</v>
      </c>
      <c r="F6" s="343">
        <v>0.94972067039106145</v>
      </c>
      <c r="H6" s="190"/>
      <c r="I6" s="193"/>
      <c r="J6" s="194"/>
      <c r="K6" s="159"/>
      <c r="L6" s="195"/>
      <c r="M6" s="193"/>
      <c r="N6" s="193"/>
      <c r="O6" s="193"/>
      <c r="P6" s="191"/>
      <c r="Q6" s="191"/>
      <c r="R6" s="192"/>
      <c r="S6" s="196"/>
      <c r="T6" s="56"/>
      <c r="U6" s="56"/>
      <c r="V6" s="56"/>
    </row>
    <row r="7" spans="1:22" ht="20.25" customHeight="1" x14ac:dyDescent="0.15">
      <c r="A7" s="334"/>
      <c r="B7" s="338"/>
      <c r="C7" s="340"/>
      <c r="D7" s="342"/>
      <c r="E7" s="342"/>
      <c r="F7" s="343"/>
      <c r="H7" s="190"/>
      <c r="I7" s="193"/>
      <c r="J7" s="194"/>
      <c r="K7" s="159"/>
      <c r="L7" s="195"/>
      <c r="M7" s="193"/>
      <c r="N7" s="193"/>
      <c r="O7" s="193"/>
      <c r="P7" s="191"/>
      <c r="Q7" s="191"/>
      <c r="R7" s="192"/>
      <c r="S7" s="196"/>
      <c r="T7" s="56"/>
      <c r="U7" s="56"/>
      <c r="V7" s="56"/>
    </row>
    <row r="8" spans="1:22" ht="20.25" customHeight="1" x14ac:dyDescent="0.15">
      <c r="A8" s="315" t="s">
        <v>32</v>
      </c>
      <c r="B8" s="135" t="s">
        <v>33</v>
      </c>
      <c r="C8" s="135" t="s">
        <v>42</v>
      </c>
      <c r="D8" s="317" t="s">
        <v>34</v>
      </c>
      <c r="E8" s="317"/>
      <c r="F8" s="318"/>
      <c r="H8" s="190"/>
      <c r="I8" s="193"/>
      <c r="J8" s="194"/>
      <c r="K8" s="159"/>
      <c r="L8" s="195"/>
      <c r="M8" s="193"/>
      <c r="N8" s="193"/>
      <c r="O8" s="193"/>
      <c r="P8" s="191"/>
      <c r="Q8" s="191"/>
      <c r="R8" s="192"/>
      <c r="S8" s="196"/>
      <c r="T8" s="56"/>
      <c r="U8" s="56"/>
      <c r="V8" s="56"/>
    </row>
    <row r="9" spans="1:22" ht="20.25" customHeight="1" x14ac:dyDescent="0.15">
      <c r="A9" s="316"/>
      <c r="B9" s="9" t="s">
        <v>361</v>
      </c>
      <c r="C9" s="9" t="s">
        <v>388</v>
      </c>
      <c r="D9" s="319" t="s">
        <v>365</v>
      </c>
      <c r="E9" s="320"/>
      <c r="F9" s="321"/>
      <c r="H9" s="190"/>
      <c r="I9" s="193"/>
      <c r="J9" s="194"/>
      <c r="K9" s="159"/>
      <c r="L9" s="195"/>
      <c r="M9" s="193"/>
      <c r="N9" s="193"/>
      <c r="O9" s="193"/>
      <c r="P9" s="191"/>
      <c r="Q9" s="191"/>
      <c r="R9" s="192"/>
      <c r="S9" s="196"/>
      <c r="T9" s="56"/>
      <c r="U9" s="56"/>
      <c r="V9" s="56"/>
    </row>
    <row r="10" spans="1:22" ht="20.25" customHeight="1" x14ac:dyDescent="0.15">
      <c r="A10" s="89" t="s">
        <v>41</v>
      </c>
      <c r="B10" s="322" t="s">
        <v>185</v>
      </c>
      <c r="C10" s="323"/>
      <c r="D10" s="324"/>
      <c r="E10" s="324"/>
      <c r="F10" s="325"/>
      <c r="H10" s="190"/>
      <c r="I10" s="193"/>
      <c r="J10" s="194"/>
      <c r="K10" s="159"/>
      <c r="L10" s="195"/>
      <c r="M10" s="193"/>
      <c r="N10" s="193"/>
      <c r="O10" s="193"/>
      <c r="P10" s="191"/>
      <c r="Q10" s="191"/>
      <c r="R10" s="192"/>
      <c r="S10" s="196"/>
      <c r="T10" s="56"/>
      <c r="U10" s="56"/>
      <c r="V10" s="56"/>
    </row>
    <row r="11" spans="1:22" ht="20.25" customHeight="1" x14ac:dyDescent="0.15">
      <c r="A11" s="89" t="s">
        <v>40</v>
      </c>
      <c r="B11" s="326" t="s">
        <v>224</v>
      </c>
      <c r="C11" s="324"/>
      <c r="D11" s="324"/>
      <c r="E11" s="324"/>
      <c r="F11" s="325"/>
      <c r="H11" s="190"/>
      <c r="I11" s="193"/>
      <c r="J11" s="194"/>
      <c r="K11" s="159"/>
      <c r="L11" s="195"/>
      <c r="M11" s="193"/>
      <c r="N11" s="193"/>
      <c r="O11" s="193"/>
      <c r="P11" s="191"/>
      <c r="Q11" s="191"/>
      <c r="R11" s="192"/>
      <c r="S11" s="196"/>
      <c r="T11" s="56"/>
      <c r="U11" s="56"/>
      <c r="V11" s="56"/>
    </row>
    <row r="12" spans="1:22" ht="20.25" customHeight="1" thickBot="1" x14ac:dyDescent="0.2">
      <c r="A12" s="81" t="s">
        <v>35</v>
      </c>
      <c r="B12" s="327"/>
      <c r="C12" s="327"/>
      <c r="D12" s="327"/>
      <c r="E12" s="327"/>
      <c r="F12" s="328"/>
      <c r="H12" s="197"/>
      <c r="I12" s="200"/>
      <c r="J12" s="201"/>
      <c r="K12" s="160"/>
      <c r="L12" s="202"/>
      <c r="M12" s="200"/>
      <c r="N12" s="200"/>
      <c r="O12" s="200"/>
      <c r="P12" s="198"/>
      <c r="Q12" s="198"/>
      <c r="R12" s="199"/>
      <c r="S12" s="203"/>
      <c r="T12" s="56"/>
      <c r="U12" s="56"/>
      <c r="V12" s="56"/>
    </row>
    <row r="13" spans="1:22" ht="20.25" customHeight="1" thickTop="1" x14ac:dyDescent="0.15">
      <c r="A13" s="80" t="s">
        <v>28</v>
      </c>
      <c r="B13" s="329" t="s">
        <v>327</v>
      </c>
      <c r="C13" s="330"/>
      <c r="D13" s="330"/>
      <c r="E13" s="330"/>
      <c r="F13" s="331"/>
      <c r="G13" s="151"/>
      <c r="H13" s="286" t="s">
        <v>327</v>
      </c>
      <c r="I13" s="287" t="s">
        <v>329</v>
      </c>
      <c r="J13" s="288" t="s">
        <v>362</v>
      </c>
      <c r="K13" s="289" t="s">
        <v>332</v>
      </c>
      <c r="L13" s="290" t="s">
        <v>200</v>
      </c>
      <c r="M13" s="287" t="s">
        <v>342</v>
      </c>
      <c r="N13" s="287"/>
      <c r="O13" s="287" t="s">
        <v>389</v>
      </c>
      <c r="P13" s="291">
        <v>101640794</v>
      </c>
      <c r="Q13" s="291">
        <v>101000000</v>
      </c>
      <c r="R13" s="292">
        <v>0.94463150018705577</v>
      </c>
      <c r="S13" s="293" t="s">
        <v>366</v>
      </c>
      <c r="T13" s="56"/>
      <c r="U13" s="56"/>
      <c r="V13" s="56"/>
    </row>
    <row r="14" spans="1:22" ht="20.25" customHeight="1" x14ac:dyDescent="0.15">
      <c r="A14" s="332" t="s">
        <v>36</v>
      </c>
      <c r="B14" s="335" t="s">
        <v>29</v>
      </c>
      <c r="C14" s="336" t="s">
        <v>77</v>
      </c>
      <c r="D14" s="249" t="s">
        <v>37</v>
      </c>
      <c r="E14" s="249" t="s">
        <v>30</v>
      </c>
      <c r="F14" s="250" t="s">
        <v>95</v>
      </c>
      <c r="H14" s="190"/>
      <c r="I14" s="193"/>
      <c r="J14" s="194"/>
      <c r="K14" s="159"/>
      <c r="L14" s="195"/>
      <c r="M14" s="193"/>
      <c r="N14" s="193"/>
      <c r="O14" s="193"/>
      <c r="P14" s="191"/>
      <c r="Q14" s="191"/>
      <c r="R14" s="192"/>
      <c r="S14" s="196"/>
      <c r="U14" s="56"/>
      <c r="V14" s="56"/>
    </row>
    <row r="15" spans="1:22" ht="20.25" customHeight="1" x14ac:dyDescent="0.15">
      <c r="A15" s="333"/>
      <c r="B15" s="335"/>
      <c r="C15" s="337"/>
      <c r="D15" s="249" t="s">
        <v>38</v>
      </c>
      <c r="E15" s="249" t="s">
        <v>31</v>
      </c>
      <c r="F15" s="250" t="s">
        <v>39</v>
      </c>
      <c r="H15" s="190"/>
      <c r="I15" s="193"/>
      <c r="J15" s="194"/>
      <c r="K15" s="159"/>
      <c r="L15" s="195"/>
      <c r="M15" s="193"/>
      <c r="N15" s="193"/>
      <c r="O15" s="193"/>
      <c r="P15" s="191"/>
      <c r="Q15" s="191"/>
      <c r="R15" s="192"/>
      <c r="S15" s="196"/>
      <c r="U15" s="56"/>
      <c r="V15" s="56"/>
    </row>
    <row r="16" spans="1:22" ht="20.25" customHeight="1" x14ac:dyDescent="0.15">
      <c r="A16" s="333"/>
      <c r="B16" s="338" t="s">
        <v>329</v>
      </c>
      <c r="C16" s="339" t="s">
        <v>341</v>
      </c>
      <c r="D16" s="341">
        <v>101640794</v>
      </c>
      <c r="E16" s="341">
        <v>101000000</v>
      </c>
      <c r="F16" s="343">
        <v>0.94463150018705577</v>
      </c>
      <c r="H16" s="190"/>
      <c r="I16" s="193"/>
      <c r="J16" s="194"/>
      <c r="K16" s="159"/>
      <c r="L16" s="195"/>
      <c r="M16" s="193"/>
      <c r="N16" s="193"/>
      <c r="O16" s="193"/>
      <c r="P16" s="191"/>
      <c r="Q16" s="191"/>
      <c r="R16" s="192"/>
      <c r="S16" s="196"/>
      <c r="U16" s="56"/>
      <c r="V16" s="56"/>
    </row>
    <row r="17" spans="1:22" ht="20.25" customHeight="1" x14ac:dyDescent="0.15">
      <c r="A17" s="334"/>
      <c r="B17" s="338"/>
      <c r="C17" s="340"/>
      <c r="D17" s="342"/>
      <c r="E17" s="342"/>
      <c r="F17" s="343"/>
      <c r="H17" s="190"/>
      <c r="I17" s="193"/>
      <c r="J17" s="194"/>
      <c r="K17" s="159"/>
      <c r="L17" s="195"/>
      <c r="M17" s="193"/>
      <c r="N17" s="193"/>
      <c r="O17" s="193"/>
      <c r="P17" s="191"/>
      <c r="Q17" s="191"/>
      <c r="R17" s="192"/>
      <c r="S17" s="196"/>
      <c r="U17" s="56"/>
      <c r="V17" s="56"/>
    </row>
    <row r="18" spans="1:22" ht="20.25" customHeight="1" x14ac:dyDescent="0.15">
      <c r="A18" s="315" t="s">
        <v>32</v>
      </c>
      <c r="B18" s="251" t="s">
        <v>33</v>
      </c>
      <c r="C18" s="251" t="s">
        <v>42</v>
      </c>
      <c r="D18" s="317" t="s">
        <v>34</v>
      </c>
      <c r="E18" s="317"/>
      <c r="F18" s="318"/>
      <c r="H18" s="190"/>
      <c r="I18" s="193"/>
      <c r="J18" s="194"/>
      <c r="K18" s="159"/>
      <c r="L18" s="195"/>
      <c r="M18" s="193"/>
      <c r="N18" s="193"/>
      <c r="O18" s="193"/>
      <c r="P18" s="191"/>
      <c r="Q18" s="191"/>
      <c r="R18" s="192"/>
      <c r="S18" s="196"/>
      <c r="U18" s="56"/>
      <c r="V18" s="56"/>
    </row>
    <row r="19" spans="1:22" ht="20.25" customHeight="1" x14ac:dyDescent="0.15">
      <c r="A19" s="316"/>
      <c r="B19" s="9" t="s">
        <v>362</v>
      </c>
      <c r="C19" s="9" t="s">
        <v>389</v>
      </c>
      <c r="D19" s="319" t="s">
        <v>366</v>
      </c>
      <c r="E19" s="320"/>
      <c r="F19" s="321"/>
      <c r="H19" s="190"/>
      <c r="I19" s="193"/>
      <c r="J19" s="194"/>
      <c r="K19" s="159"/>
      <c r="L19" s="195"/>
      <c r="M19" s="193"/>
      <c r="N19" s="193"/>
      <c r="O19" s="193"/>
      <c r="P19" s="191"/>
      <c r="Q19" s="191"/>
      <c r="R19" s="192"/>
      <c r="S19" s="196"/>
      <c r="U19" s="56"/>
      <c r="V19" s="56"/>
    </row>
    <row r="20" spans="1:22" ht="20.25" customHeight="1" x14ac:dyDescent="0.15">
      <c r="A20" s="89" t="s">
        <v>41</v>
      </c>
      <c r="B20" s="322" t="s">
        <v>332</v>
      </c>
      <c r="C20" s="323"/>
      <c r="D20" s="324"/>
      <c r="E20" s="324"/>
      <c r="F20" s="325"/>
      <c r="H20" s="190"/>
      <c r="I20" s="193"/>
      <c r="J20" s="194"/>
      <c r="K20" s="159"/>
      <c r="L20" s="195"/>
      <c r="M20" s="193"/>
      <c r="N20" s="193"/>
      <c r="O20" s="193"/>
      <c r="P20" s="191"/>
      <c r="Q20" s="191"/>
      <c r="R20" s="192"/>
      <c r="S20" s="196"/>
      <c r="U20" s="56"/>
      <c r="V20" s="56"/>
    </row>
    <row r="21" spans="1:22" ht="20.25" customHeight="1" x14ac:dyDescent="0.15">
      <c r="A21" s="89" t="s">
        <v>40</v>
      </c>
      <c r="B21" s="326" t="s">
        <v>200</v>
      </c>
      <c r="C21" s="324"/>
      <c r="D21" s="324"/>
      <c r="E21" s="324"/>
      <c r="F21" s="325"/>
      <c r="H21" s="190"/>
      <c r="I21" s="193"/>
      <c r="J21" s="194"/>
      <c r="K21" s="159"/>
      <c r="L21" s="195"/>
      <c r="M21" s="193"/>
      <c r="N21" s="193"/>
      <c r="O21" s="193"/>
      <c r="P21" s="191"/>
      <c r="Q21" s="191"/>
      <c r="R21" s="192"/>
      <c r="S21" s="196"/>
      <c r="U21" s="56"/>
      <c r="V21" s="56"/>
    </row>
    <row r="22" spans="1:22" ht="20.25" customHeight="1" thickBot="1" x14ac:dyDescent="0.2">
      <c r="A22" s="81" t="s">
        <v>35</v>
      </c>
      <c r="B22" s="327"/>
      <c r="C22" s="327"/>
      <c r="D22" s="327"/>
      <c r="E22" s="327"/>
      <c r="F22" s="328"/>
      <c r="H22" s="197"/>
      <c r="I22" s="200"/>
      <c r="J22" s="201"/>
      <c r="K22" s="160"/>
      <c r="L22" s="202"/>
      <c r="M22" s="200"/>
      <c r="N22" s="200"/>
      <c r="O22" s="200"/>
      <c r="P22" s="198"/>
      <c r="Q22" s="198"/>
      <c r="R22" s="199"/>
      <c r="S22" s="203"/>
      <c r="U22" s="56"/>
      <c r="V22" s="56"/>
    </row>
    <row r="23" spans="1:22" ht="20.25" customHeight="1" thickTop="1" x14ac:dyDescent="0.15">
      <c r="A23" s="80" t="s">
        <v>28</v>
      </c>
      <c r="B23" s="329" t="s">
        <v>328</v>
      </c>
      <c r="C23" s="330"/>
      <c r="D23" s="330"/>
      <c r="E23" s="330"/>
      <c r="F23" s="331"/>
      <c r="G23" s="151"/>
      <c r="H23" s="286" t="s">
        <v>328</v>
      </c>
      <c r="I23" s="287">
        <v>44267</v>
      </c>
      <c r="J23" s="288" t="s">
        <v>363</v>
      </c>
      <c r="K23" s="289" t="s">
        <v>185</v>
      </c>
      <c r="L23" s="290" t="s">
        <v>224</v>
      </c>
      <c r="M23" s="287" t="s">
        <v>433</v>
      </c>
      <c r="N23" s="287"/>
      <c r="O23" s="287" t="s">
        <v>390</v>
      </c>
      <c r="P23" s="291">
        <v>1680000</v>
      </c>
      <c r="Q23" s="291">
        <v>1560000</v>
      </c>
      <c r="R23" s="292">
        <v>0.9285714285714286</v>
      </c>
      <c r="S23" s="293" t="s">
        <v>367</v>
      </c>
      <c r="U23" s="56"/>
      <c r="V23" s="56"/>
    </row>
    <row r="24" spans="1:22" ht="20.25" customHeight="1" x14ac:dyDescent="0.15">
      <c r="A24" s="332" t="s">
        <v>36</v>
      </c>
      <c r="B24" s="335" t="s">
        <v>29</v>
      </c>
      <c r="C24" s="336" t="s">
        <v>77</v>
      </c>
      <c r="D24" s="249" t="s">
        <v>37</v>
      </c>
      <c r="E24" s="249" t="s">
        <v>30</v>
      </c>
      <c r="F24" s="250" t="s">
        <v>95</v>
      </c>
      <c r="H24" s="190"/>
      <c r="I24" s="193"/>
      <c r="J24" s="194"/>
      <c r="K24" s="159"/>
      <c r="L24" s="195"/>
      <c r="M24" s="193"/>
      <c r="N24" s="193"/>
      <c r="O24" s="193"/>
      <c r="P24" s="191"/>
      <c r="Q24" s="191"/>
      <c r="R24" s="192"/>
      <c r="S24" s="196"/>
      <c r="U24" s="56"/>
      <c r="V24" s="56"/>
    </row>
    <row r="25" spans="1:22" ht="20.25" customHeight="1" x14ac:dyDescent="0.15">
      <c r="A25" s="333"/>
      <c r="B25" s="335"/>
      <c r="C25" s="337"/>
      <c r="D25" s="249" t="s">
        <v>38</v>
      </c>
      <c r="E25" s="249" t="s">
        <v>31</v>
      </c>
      <c r="F25" s="250" t="s">
        <v>39</v>
      </c>
      <c r="H25" s="190"/>
      <c r="I25" s="193"/>
      <c r="J25" s="194"/>
      <c r="K25" s="159"/>
      <c r="L25" s="195"/>
      <c r="M25" s="193"/>
      <c r="N25" s="193"/>
      <c r="O25" s="193"/>
      <c r="P25" s="191"/>
      <c r="Q25" s="191"/>
      <c r="R25" s="192"/>
      <c r="S25" s="196"/>
      <c r="U25" s="56"/>
      <c r="V25" s="56"/>
    </row>
    <row r="26" spans="1:22" ht="20.25" customHeight="1" x14ac:dyDescent="0.15">
      <c r="A26" s="333"/>
      <c r="B26" s="338">
        <v>44267</v>
      </c>
      <c r="C26" s="339" t="s">
        <v>343</v>
      </c>
      <c r="D26" s="341">
        <v>1680000</v>
      </c>
      <c r="E26" s="341">
        <v>1560000</v>
      </c>
      <c r="F26" s="343">
        <v>0.9285714285714286</v>
      </c>
      <c r="H26" s="190"/>
      <c r="I26" s="193"/>
      <c r="J26" s="194"/>
      <c r="K26" s="159"/>
      <c r="L26" s="195"/>
      <c r="M26" s="193"/>
      <c r="N26" s="193"/>
      <c r="O26" s="193"/>
      <c r="P26" s="191"/>
      <c r="Q26" s="191"/>
      <c r="R26" s="192"/>
      <c r="S26" s="196"/>
      <c r="V26" s="56"/>
    </row>
    <row r="27" spans="1:22" ht="20.25" customHeight="1" x14ac:dyDescent="0.15">
      <c r="A27" s="334"/>
      <c r="B27" s="338"/>
      <c r="C27" s="340"/>
      <c r="D27" s="342"/>
      <c r="E27" s="342"/>
      <c r="F27" s="343"/>
      <c r="H27" s="190"/>
      <c r="I27" s="193"/>
      <c r="J27" s="194"/>
      <c r="K27" s="159"/>
      <c r="L27" s="195"/>
      <c r="M27" s="193"/>
      <c r="N27" s="193"/>
      <c r="O27" s="193"/>
      <c r="P27" s="191"/>
      <c r="Q27" s="191"/>
      <c r="R27" s="192"/>
      <c r="S27" s="196"/>
      <c r="V27" s="56"/>
    </row>
    <row r="28" spans="1:22" ht="20.25" customHeight="1" x14ac:dyDescent="0.15">
      <c r="A28" s="315" t="s">
        <v>32</v>
      </c>
      <c r="B28" s="251" t="s">
        <v>33</v>
      </c>
      <c r="C28" s="251" t="s">
        <v>42</v>
      </c>
      <c r="D28" s="317" t="s">
        <v>34</v>
      </c>
      <c r="E28" s="317"/>
      <c r="F28" s="318"/>
      <c r="H28" s="190"/>
      <c r="I28" s="193"/>
      <c r="J28" s="194"/>
      <c r="K28" s="159"/>
      <c r="L28" s="195"/>
      <c r="M28" s="193"/>
      <c r="N28" s="193"/>
      <c r="O28" s="193"/>
      <c r="P28" s="191"/>
      <c r="Q28" s="191"/>
      <c r="R28" s="192"/>
      <c r="S28" s="196"/>
    </row>
    <row r="29" spans="1:22" ht="20.25" customHeight="1" x14ac:dyDescent="0.15">
      <c r="A29" s="316"/>
      <c r="B29" s="9" t="s">
        <v>363</v>
      </c>
      <c r="C29" s="9" t="s">
        <v>390</v>
      </c>
      <c r="D29" s="319" t="s">
        <v>367</v>
      </c>
      <c r="E29" s="320"/>
      <c r="F29" s="321"/>
      <c r="H29" s="190"/>
      <c r="I29" s="193"/>
      <c r="J29" s="194"/>
      <c r="K29" s="159"/>
      <c r="L29" s="195"/>
      <c r="M29" s="193"/>
      <c r="N29" s="193"/>
      <c r="O29" s="193"/>
      <c r="P29" s="191"/>
      <c r="Q29" s="191"/>
      <c r="R29" s="192"/>
      <c r="S29" s="196"/>
    </row>
    <row r="30" spans="1:22" ht="20.25" customHeight="1" x14ac:dyDescent="0.15">
      <c r="A30" s="89" t="s">
        <v>41</v>
      </c>
      <c r="B30" s="322" t="s">
        <v>185</v>
      </c>
      <c r="C30" s="323"/>
      <c r="D30" s="324"/>
      <c r="E30" s="324"/>
      <c r="F30" s="325"/>
      <c r="H30" s="190"/>
      <c r="I30" s="193"/>
      <c r="J30" s="194"/>
      <c r="K30" s="159"/>
      <c r="L30" s="195"/>
      <c r="M30" s="193"/>
      <c r="N30" s="193"/>
      <c r="O30" s="193"/>
      <c r="P30" s="191"/>
      <c r="Q30" s="191"/>
      <c r="R30" s="192"/>
      <c r="S30" s="196"/>
    </row>
    <row r="31" spans="1:22" ht="20.25" customHeight="1" x14ac:dyDescent="0.15">
      <c r="A31" s="89" t="s">
        <v>40</v>
      </c>
      <c r="B31" s="326" t="s">
        <v>224</v>
      </c>
      <c r="C31" s="324"/>
      <c r="D31" s="324"/>
      <c r="E31" s="324"/>
      <c r="F31" s="325"/>
      <c r="H31" s="190"/>
      <c r="I31" s="193"/>
      <c r="J31" s="194"/>
      <c r="K31" s="159"/>
      <c r="L31" s="195"/>
      <c r="M31" s="193"/>
      <c r="N31" s="193"/>
      <c r="O31" s="193"/>
      <c r="P31" s="191"/>
      <c r="Q31" s="191"/>
      <c r="R31" s="192"/>
      <c r="S31" s="196"/>
    </row>
    <row r="32" spans="1:22" ht="20.25" customHeight="1" thickBot="1" x14ac:dyDescent="0.2">
      <c r="A32" s="81" t="s">
        <v>35</v>
      </c>
      <c r="B32" s="327"/>
      <c r="C32" s="327"/>
      <c r="D32" s="327"/>
      <c r="E32" s="327"/>
      <c r="F32" s="328"/>
      <c r="H32" s="197"/>
      <c r="I32" s="200"/>
      <c r="J32" s="201"/>
      <c r="K32" s="160"/>
      <c r="L32" s="202"/>
      <c r="M32" s="200"/>
      <c r="N32" s="200"/>
      <c r="O32" s="200"/>
      <c r="P32" s="198"/>
      <c r="Q32" s="198"/>
      <c r="R32" s="199"/>
      <c r="S32" s="203"/>
    </row>
    <row r="33" spans="1:19" ht="20.25" customHeight="1" thickTop="1" x14ac:dyDescent="0.15">
      <c r="A33" s="80" t="s">
        <v>28</v>
      </c>
      <c r="B33" s="329" t="s">
        <v>305</v>
      </c>
      <c r="C33" s="330"/>
      <c r="D33" s="330"/>
      <c r="E33" s="330"/>
      <c r="F33" s="331"/>
      <c r="G33" s="151"/>
      <c r="H33" s="286" t="s">
        <v>305</v>
      </c>
      <c r="I33" s="287">
        <v>44270</v>
      </c>
      <c r="J33" s="288" t="s">
        <v>313</v>
      </c>
      <c r="K33" s="289" t="s">
        <v>185</v>
      </c>
      <c r="L33" s="290" t="s">
        <v>385</v>
      </c>
      <c r="M33" s="287" t="s">
        <v>345</v>
      </c>
      <c r="N33" s="287"/>
      <c r="O33" s="287" t="s">
        <v>391</v>
      </c>
      <c r="P33" s="291">
        <v>6170000</v>
      </c>
      <c r="Q33" s="291">
        <v>5861500</v>
      </c>
      <c r="R33" s="292">
        <v>0.95</v>
      </c>
      <c r="S33" s="293" t="s">
        <v>368</v>
      </c>
    </row>
    <row r="34" spans="1:19" ht="20.25" customHeight="1" x14ac:dyDescent="0.15">
      <c r="A34" s="332" t="s">
        <v>36</v>
      </c>
      <c r="B34" s="335" t="s">
        <v>29</v>
      </c>
      <c r="C34" s="336" t="s">
        <v>77</v>
      </c>
      <c r="D34" s="249" t="s">
        <v>37</v>
      </c>
      <c r="E34" s="249" t="s">
        <v>30</v>
      </c>
      <c r="F34" s="250" t="s">
        <v>95</v>
      </c>
      <c r="H34" s="190"/>
      <c r="I34" s="193"/>
      <c r="J34" s="194"/>
      <c r="K34" s="159"/>
      <c r="L34" s="195"/>
      <c r="M34" s="193"/>
      <c r="N34" s="193"/>
      <c r="O34" s="193"/>
      <c r="P34" s="191"/>
      <c r="Q34" s="191"/>
      <c r="R34" s="192"/>
      <c r="S34" s="196"/>
    </row>
    <row r="35" spans="1:19" ht="20.25" customHeight="1" x14ac:dyDescent="0.15">
      <c r="A35" s="333"/>
      <c r="B35" s="335"/>
      <c r="C35" s="337"/>
      <c r="D35" s="249" t="s">
        <v>38</v>
      </c>
      <c r="E35" s="249" t="s">
        <v>31</v>
      </c>
      <c r="F35" s="250" t="s">
        <v>39</v>
      </c>
      <c r="H35" s="190"/>
      <c r="I35" s="193"/>
      <c r="J35" s="194"/>
      <c r="K35" s="159"/>
      <c r="L35" s="195"/>
      <c r="M35" s="193"/>
      <c r="N35" s="193"/>
      <c r="O35" s="193"/>
      <c r="P35" s="191"/>
      <c r="Q35" s="191"/>
      <c r="R35" s="192"/>
      <c r="S35" s="196"/>
    </row>
    <row r="36" spans="1:19" ht="20.25" customHeight="1" x14ac:dyDescent="0.15">
      <c r="A36" s="333"/>
      <c r="B36" s="338">
        <v>44270</v>
      </c>
      <c r="C36" s="339" t="s">
        <v>344</v>
      </c>
      <c r="D36" s="341">
        <v>6170000</v>
      </c>
      <c r="E36" s="341">
        <v>5861500</v>
      </c>
      <c r="F36" s="343">
        <v>0.95</v>
      </c>
      <c r="H36" s="190"/>
      <c r="I36" s="193"/>
      <c r="J36" s="194"/>
      <c r="K36" s="159"/>
      <c r="L36" s="195"/>
      <c r="M36" s="193"/>
      <c r="N36" s="193"/>
      <c r="O36" s="193"/>
      <c r="P36" s="191"/>
      <c r="Q36" s="191"/>
      <c r="R36" s="192"/>
      <c r="S36" s="196"/>
    </row>
    <row r="37" spans="1:19" ht="20.25" customHeight="1" x14ac:dyDescent="0.15">
      <c r="A37" s="334"/>
      <c r="B37" s="338"/>
      <c r="C37" s="340"/>
      <c r="D37" s="342"/>
      <c r="E37" s="342"/>
      <c r="F37" s="343"/>
      <c r="H37" s="190"/>
      <c r="I37" s="193"/>
      <c r="J37" s="194"/>
      <c r="K37" s="159"/>
      <c r="L37" s="195"/>
      <c r="M37" s="193"/>
      <c r="N37" s="193"/>
      <c r="O37" s="193"/>
      <c r="P37" s="191"/>
      <c r="Q37" s="191"/>
      <c r="R37" s="192"/>
      <c r="S37" s="196"/>
    </row>
    <row r="38" spans="1:19" ht="20.25" customHeight="1" x14ac:dyDescent="0.15">
      <c r="A38" s="315" t="s">
        <v>32</v>
      </c>
      <c r="B38" s="251" t="s">
        <v>33</v>
      </c>
      <c r="C38" s="251" t="s">
        <v>42</v>
      </c>
      <c r="D38" s="317" t="s">
        <v>34</v>
      </c>
      <c r="E38" s="317"/>
      <c r="F38" s="318"/>
      <c r="H38" s="190"/>
      <c r="I38" s="193"/>
      <c r="J38" s="194"/>
      <c r="K38" s="159"/>
      <c r="L38" s="195"/>
      <c r="M38" s="193"/>
      <c r="N38" s="193"/>
      <c r="O38" s="193"/>
      <c r="P38" s="191"/>
      <c r="Q38" s="191"/>
      <c r="R38" s="192"/>
      <c r="S38" s="196"/>
    </row>
    <row r="39" spans="1:19" ht="20.25" customHeight="1" x14ac:dyDescent="0.15">
      <c r="A39" s="316"/>
      <c r="B39" s="9" t="s">
        <v>313</v>
      </c>
      <c r="C39" s="9" t="s">
        <v>391</v>
      </c>
      <c r="D39" s="319" t="s">
        <v>368</v>
      </c>
      <c r="E39" s="320"/>
      <c r="F39" s="321"/>
      <c r="H39" s="190"/>
      <c r="I39" s="193"/>
      <c r="J39" s="194"/>
      <c r="K39" s="159"/>
      <c r="L39" s="195"/>
      <c r="M39" s="193"/>
      <c r="N39" s="193"/>
      <c r="O39" s="193"/>
      <c r="P39" s="191"/>
      <c r="Q39" s="191"/>
      <c r="R39" s="192"/>
      <c r="S39" s="196"/>
    </row>
    <row r="40" spans="1:19" ht="20.25" customHeight="1" x14ac:dyDescent="0.15">
      <c r="A40" s="89" t="s">
        <v>41</v>
      </c>
      <c r="B40" s="322" t="s">
        <v>185</v>
      </c>
      <c r="C40" s="323"/>
      <c r="D40" s="324"/>
      <c r="E40" s="324"/>
      <c r="F40" s="325"/>
      <c r="H40" s="190"/>
      <c r="I40" s="193"/>
      <c r="J40" s="194"/>
      <c r="K40" s="159"/>
      <c r="L40" s="195"/>
      <c r="M40" s="193"/>
      <c r="N40" s="193"/>
      <c r="O40" s="193"/>
      <c r="P40" s="191"/>
      <c r="Q40" s="191"/>
      <c r="R40" s="192"/>
      <c r="S40" s="196"/>
    </row>
    <row r="41" spans="1:19" ht="20.25" customHeight="1" x14ac:dyDescent="0.15">
      <c r="A41" s="89" t="s">
        <v>40</v>
      </c>
      <c r="B41" s="326" t="s">
        <v>385</v>
      </c>
      <c r="C41" s="324"/>
      <c r="D41" s="324"/>
      <c r="E41" s="324"/>
      <c r="F41" s="325"/>
      <c r="H41" s="190"/>
      <c r="I41" s="193"/>
      <c r="J41" s="194"/>
      <c r="K41" s="159"/>
      <c r="L41" s="195"/>
      <c r="M41" s="193"/>
      <c r="N41" s="193"/>
      <c r="O41" s="193"/>
      <c r="P41" s="191"/>
      <c r="Q41" s="191"/>
      <c r="R41" s="192"/>
      <c r="S41" s="196"/>
    </row>
    <row r="42" spans="1:19" ht="20.25" customHeight="1" thickBot="1" x14ac:dyDescent="0.2">
      <c r="A42" s="81" t="s">
        <v>35</v>
      </c>
      <c r="B42" s="327"/>
      <c r="C42" s="327"/>
      <c r="D42" s="327"/>
      <c r="E42" s="327"/>
      <c r="F42" s="328"/>
      <c r="H42" s="197"/>
      <c r="I42" s="200"/>
      <c r="J42" s="201"/>
      <c r="K42" s="160"/>
      <c r="L42" s="202"/>
      <c r="M42" s="200"/>
      <c r="N42" s="200"/>
      <c r="O42" s="200"/>
      <c r="P42" s="198"/>
      <c r="Q42" s="198"/>
      <c r="R42" s="199"/>
      <c r="S42" s="203"/>
    </row>
    <row r="43" spans="1:19" ht="20.25" customHeight="1" thickTop="1" x14ac:dyDescent="0.15">
      <c r="A43" s="80" t="s">
        <v>28</v>
      </c>
      <c r="B43" s="329" t="s">
        <v>286</v>
      </c>
      <c r="C43" s="330"/>
      <c r="D43" s="330"/>
      <c r="E43" s="330"/>
      <c r="F43" s="331"/>
      <c r="H43" s="286" t="s">
        <v>286</v>
      </c>
      <c r="I43" s="287">
        <v>44280</v>
      </c>
      <c r="J43" s="288" t="s">
        <v>300</v>
      </c>
      <c r="K43" s="289" t="s">
        <v>333</v>
      </c>
      <c r="L43" s="290" t="s">
        <v>386</v>
      </c>
      <c r="M43" s="287" t="s">
        <v>441</v>
      </c>
      <c r="N43" s="287"/>
      <c r="O43" s="287" t="s">
        <v>392</v>
      </c>
      <c r="P43" s="291">
        <v>97792750</v>
      </c>
      <c r="Q43" s="291">
        <v>85857500</v>
      </c>
      <c r="R43" s="292">
        <v>0.8779536315319898</v>
      </c>
      <c r="S43" s="293" t="s">
        <v>369</v>
      </c>
    </row>
    <row r="44" spans="1:19" ht="20.25" customHeight="1" x14ac:dyDescent="0.15">
      <c r="A44" s="332" t="s">
        <v>36</v>
      </c>
      <c r="B44" s="335" t="s">
        <v>29</v>
      </c>
      <c r="C44" s="336" t="s">
        <v>77</v>
      </c>
      <c r="D44" s="249" t="s">
        <v>37</v>
      </c>
      <c r="E44" s="249" t="s">
        <v>30</v>
      </c>
      <c r="F44" s="250" t="s">
        <v>95</v>
      </c>
      <c r="H44" s="190"/>
      <c r="I44" s="193"/>
      <c r="J44" s="194"/>
      <c r="K44" s="159"/>
      <c r="L44" s="195"/>
      <c r="M44" s="193"/>
      <c r="N44" s="193"/>
      <c r="O44" s="193"/>
      <c r="P44" s="191"/>
      <c r="Q44" s="191"/>
      <c r="R44" s="192"/>
      <c r="S44" s="196"/>
    </row>
    <row r="45" spans="1:19" ht="20.25" customHeight="1" x14ac:dyDescent="0.15">
      <c r="A45" s="333"/>
      <c r="B45" s="335"/>
      <c r="C45" s="337"/>
      <c r="D45" s="249" t="s">
        <v>38</v>
      </c>
      <c r="E45" s="249" t="s">
        <v>31</v>
      </c>
      <c r="F45" s="250" t="s">
        <v>39</v>
      </c>
      <c r="H45" s="190"/>
      <c r="I45" s="193"/>
      <c r="J45" s="194"/>
      <c r="K45" s="159"/>
      <c r="L45" s="195"/>
      <c r="M45" s="193"/>
      <c r="N45" s="193"/>
      <c r="O45" s="193"/>
      <c r="P45" s="191"/>
      <c r="Q45" s="191"/>
      <c r="R45" s="192"/>
      <c r="S45" s="196"/>
    </row>
    <row r="46" spans="1:19" ht="20.25" customHeight="1" x14ac:dyDescent="0.15">
      <c r="A46" s="333"/>
      <c r="B46" s="338">
        <v>44280</v>
      </c>
      <c r="C46" s="339" t="s">
        <v>347</v>
      </c>
      <c r="D46" s="341">
        <v>97792750</v>
      </c>
      <c r="E46" s="341">
        <v>85857500</v>
      </c>
      <c r="F46" s="343">
        <v>0.8779536315319898</v>
      </c>
      <c r="H46" s="190"/>
      <c r="I46" s="193"/>
      <c r="J46" s="194"/>
      <c r="K46" s="159"/>
      <c r="L46" s="195"/>
      <c r="M46" s="193"/>
      <c r="N46" s="193"/>
      <c r="O46" s="193"/>
      <c r="P46" s="191"/>
      <c r="Q46" s="191"/>
      <c r="R46" s="192"/>
      <c r="S46" s="196"/>
    </row>
    <row r="47" spans="1:19" ht="20.25" customHeight="1" x14ac:dyDescent="0.15">
      <c r="A47" s="334"/>
      <c r="B47" s="338"/>
      <c r="C47" s="340"/>
      <c r="D47" s="342"/>
      <c r="E47" s="342"/>
      <c r="F47" s="343"/>
      <c r="H47" s="190"/>
      <c r="I47" s="193"/>
      <c r="J47" s="194"/>
      <c r="K47" s="159"/>
      <c r="L47" s="195"/>
      <c r="M47" s="193"/>
      <c r="N47" s="193"/>
      <c r="O47" s="193"/>
      <c r="P47" s="191"/>
      <c r="Q47" s="191"/>
      <c r="R47" s="192"/>
      <c r="S47" s="196"/>
    </row>
    <row r="48" spans="1:19" ht="20.25" customHeight="1" x14ac:dyDescent="0.15">
      <c r="A48" s="315" t="s">
        <v>32</v>
      </c>
      <c r="B48" s="251" t="s">
        <v>33</v>
      </c>
      <c r="C48" s="251" t="s">
        <v>42</v>
      </c>
      <c r="D48" s="317" t="s">
        <v>34</v>
      </c>
      <c r="E48" s="317"/>
      <c r="F48" s="318"/>
      <c r="H48" s="190"/>
      <c r="I48" s="193"/>
      <c r="J48" s="194"/>
      <c r="K48" s="159"/>
      <c r="L48" s="195"/>
      <c r="M48" s="193"/>
      <c r="N48" s="193"/>
      <c r="O48" s="193"/>
      <c r="P48" s="191"/>
      <c r="Q48" s="191"/>
      <c r="R48" s="192"/>
      <c r="S48" s="196"/>
    </row>
    <row r="49" spans="1:19" ht="20.25" customHeight="1" x14ac:dyDescent="0.15">
      <c r="A49" s="316"/>
      <c r="B49" s="9" t="s">
        <v>300</v>
      </c>
      <c r="C49" s="9" t="s">
        <v>392</v>
      </c>
      <c r="D49" s="319" t="s">
        <v>369</v>
      </c>
      <c r="E49" s="320"/>
      <c r="F49" s="321"/>
      <c r="H49" s="190"/>
      <c r="I49" s="193"/>
      <c r="J49" s="194"/>
      <c r="K49" s="159"/>
      <c r="L49" s="195"/>
      <c r="M49" s="193"/>
      <c r="N49" s="193"/>
      <c r="O49" s="193"/>
      <c r="P49" s="191"/>
      <c r="Q49" s="191"/>
      <c r="R49" s="192"/>
      <c r="S49" s="196"/>
    </row>
    <row r="50" spans="1:19" ht="20.25" customHeight="1" x14ac:dyDescent="0.15">
      <c r="A50" s="89" t="s">
        <v>41</v>
      </c>
      <c r="B50" s="322" t="s">
        <v>333</v>
      </c>
      <c r="C50" s="323"/>
      <c r="D50" s="324"/>
      <c r="E50" s="324"/>
      <c r="F50" s="325"/>
      <c r="H50" s="190"/>
      <c r="I50" s="193"/>
      <c r="J50" s="194"/>
      <c r="K50" s="159"/>
      <c r="L50" s="195"/>
      <c r="M50" s="193"/>
      <c r="N50" s="193"/>
      <c r="O50" s="193"/>
      <c r="P50" s="191"/>
      <c r="Q50" s="191"/>
      <c r="R50" s="192"/>
      <c r="S50" s="196"/>
    </row>
    <row r="51" spans="1:19" ht="20.25" customHeight="1" x14ac:dyDescent="0.15">
      <c r="A51" s="89" t="s">
        <v>40</v>
      </c>
      <c r="B51" s="326" t="s">
        <v>386</v>
      </c>
      <c r="C51" s="324"/>
      <c r="D51" s="324"/>
      <c r="E51" s="324"/>
      <c r="F51" s="325"/>
      <c r="H51" s="190"/>
      <c r="I51" s="193"/>
      <c r="J51" s="194"/>
      <c r="K51" s="159"/>
      <c r="L51" s="195"/>
      <c r="M51" s="193"/>
      <c r="N51" s="193"/>
      <c r="O51" s="193"/>
      <c r="P51" s="191"/>
      <c r="Q51" s="191"/>
      <c r="R51" s="192"/>
      <c r="S51" s="196"/>
    </row>
    <row r="52" spans="1:19" ht="20.25" customHeight="1" thickBot="1" x14ac:dyDescent="0.2">
      <c r="A52" s="81" t="s">
        <v>35</v>
      </c>
      <c r="B52" s="327"/>
      <c r="C52" s="327"/>
      <c r="D52" s="327"/>
      <c r="E52" s="327"/>
      <c r="F52" s="328"/>
      <c r="H52" s="197"/>
      <c r="I52" s="200"/>
      <c r="J52" s="201"/>
      <c r="K52" s="160"/>
      <c r="L52" s="202"/>
      <c r="M52" s="200"/>
      <c r="N52" s="200"/>
      <c r="O52" s="200"/>
      <c r="P52" s="198"/>
      <c r="Q52" s="198"/>
      <c r="R52" s="199"/>
      <c r="S52" s="203"/>
    </row>
    <row r="53" spans="1:19" ht="20.25" customHeight="1" thickTop="1" x14ac:dyDescent="0.15">
      <c r="A53" s="80" t="s">
        <v>28</v>
      </c>
      <c r="B53" s="329" t="s">
        <v>306</v>
      </c>
      <c r="C53" s="330"/>
      <c r="D53" s="330"/>
      <c r="E53" s="330"/>
      <c r="F53" s="331"/>
      <c r="H53" s="286" t="s">
        <v>306</v>
      </c>
      <c r="I53" s="287">
        <v>44281</v>
      </c>
      <c r="J53" s="288" t="s">
        <v>314</v>
      </c>
      <c r="K53" s="289" t="s">
        <v>185</v>
      </c>
      <c r="L53" s="290" t="s">
        <v>196</v>
      </c>
      <c r="M53" s="287" t="s">
        <v>442</v>
      </c>
      <c r="N53" s="287"/>
      <c r="O53" s="287" t="s">
        <v>393</v>
      </c>
      <c r="P53" s="291">
        <v>2000000</v>
      </c>
      <c r="Q53" s="291">
        <v>1900000</v>
      </c>
      <c r="R53" s="292">
        <v>0.95</v>
      </c>
      <c r="S53" s="293" t="s">
        <v>370</v>
      </c>
    </row>
    <row r="54" spans="1:19" ht="20.25" customHeight="1" x14ac:dyDescent="0.15">
      <c r="A54" s="332" t="s">
        <v>36</v>
      </c>
      <c r="B54" s="335" t="s">
        <v>29</v>
      </c>
      <c r="C54" s="336" t="s">
        <v>77</v>
      </c>
      <c r="D54" s="249" t="s">
        <v>37</v>
      </c>
      <c r="E54" s="249" t="s">
        <v>30</v>
      </c>
      <c r="F54" s="250" t="s">
        <v>95</v>
      </c>
      <c r="H54" s="190"/>
      <c r="I54" s="193"/>
      <c r="J54" s="194"/>
      <c r="K54" s="159"/>
      <c r="L54" s="195"/>
      <c r="M54" s="193"/>
      <c r="N54" s="193"/>
      <c r="O54" s="193"/>
      <c r="P54" s="191"/>
      <c r="Q54" s="191"/>
      <c r="R54" s="192"/>
      <c r="S54" s="196"/>
    </row>
    <row r="55" spans="1:19" ht="20.25" customHeight="1" x14ac:dyDescent="0.15">
      <c r="A55" s="333"/>
      <c r="B55" s="335"/>
      <c r="C55" s="337"/>
      <c r="D55" s="249" t="s">
        <v>38</v>
      </c>
      <c r="E55" s="249" t="s">
        <v>31</v>
      </c>
      <c r="F55" s="250" t="s">
        <v>39</v>
      </c>
      <c r="H55" s="190"/>
      <c r="I55" s="193"/>
      <c r="J55" s="194"/>
      <c r="K55" s="159"/>
      <c r="L55" s="195"/>
      <c r="M55" s="193"/>
      <c r="N55" s="193"/>
      <c r="O55" s="193"/>
      <c r="P55" s="191"/>
      <c r="Q55" s="191"/>
      <c r="R55" s="192"/>
      <c r="S55" s="196"/>
    </row>
    <row r="56" spans="1:19" ht="20.25" customHeight="1" x14ac:dyDescent="0.15">
      <c r="A56" s="333"/>
      <c r="B56" s="338">
        <v>44281</v>
      </c>
      <c r="C56" s="339" t="s">
        <v>348</v>
      </c>
      <c r="D56" s="341">
        <v>2000000</v>
      </c>
      <c r="E56" s="341">
        <v>1900000</v>
      </c>
      <c r="F56" s="343">
        <v>0.95</v>
      </c>
      <c r="H56" s="190"/>
      <c r="I56" s="193"/>
      <c r="J56" s="194"/>
      <c r="K56" s="159"/>
      <c r="L56" s="195"/>
      <c r="M56" s="193"/>
      <c r="N56" s="193"/>
      <c r="O56" s="193"/>
      <c r="P56" s="191"/>
      <c r="Q56" s="191"/>
      <c r="R56" s="192"/>
      <c r="S56" s="196"/>
    </row>
    <row r="57" spans="1:19" ht="20.25" customHeight="1" x14ac:dyDescent="0.15">
      <c r="A57" s="334"/>
      <c r="B57" s="338"/>
      <c r="C57" s="340"/>
      <c r="D57" s="342"/>
      <c r="E57" s="342"/>
      <c r="F57" s="343"/>
      <c r="H57" s="190"/>
      <c r="I57" s="193"/>
      <c r="J57" s="194"/>
      <c r="K57" s="159"/>
      <c r="L57" s="195"/>
      <c r="M57" s="193"/>
      <c r="N57" s="193"/>
      <c r="O57" s="193"/>
      <c r="P57" s="191"/>
      <c r="Q57" s="191"/>
      <c r="R57" s="192"/>
      <c r="S57" s="196"/>
    </row>
    <row r="58" spans="1:19" ht="20.25" customHeight="1" x14ac:dyDescent="0.15">
      <c r="A58" s="315" t="s">
        <v>32</v>
      </c>
      <c r="B58" s="251" t="s">
        <v>33</v>
      </c>
      <c r="C58" s="251" t="s">
        <v>42</v>
      </c>
      <c r="D58" s="317" t="s">
        <v>34</v>
      </c>
      <c r="E58" s="317"/>
      <c r="F58" s="318"/>
      <c r="H58" s="190"/>
      <c r="I58" s="193"/>
      <c r="J58" s="194"/>
      <c r="K58" s="159"/>
      <c r="L58" s="195"/>
      <c r="M58" s="193"/>
      <c r="N58" s="193"/>
      <c r="O58" s="193"/>
      <c r="P58" s="191"/>
      <c r="Q58" s="191"/>
      <c r="R58" s="192"/>
      <c r="S58" s="196"/>
    </row>
    <row r="59" spans="1:19" ht="20.25" customHeight="1" x14ac:dyDescent="0.15">
      <c r="A59" s="316"/>
      <c r="B59" s="9" t="s">
        <v>314</v>
      </c>
      <c r="C59" s="9" t="s">
        <v>393</v>
      </c>
      <c r="D59" s="319" t="s">
        <v>370</v>
      </c>
      <c r="E59" s="320"/>
      <c r="F59" s="321"/>
      <c r="H59" s="190"/>
      <c r="I59" s="193"/>
      <c r="J59" s="194"/>
      <c r="K59" s="159"/>
      <c r="L59" s="195"/>
      <c r="M59" s="193"/>
      <c r="N59" s="193"/>
      <c r="O59" s="193"/>
      <c r="P59" s="191"/>
      <c r="Q59" s="191"/>
      <c r="R59" s="192"/>
      <c r="S59" s="196"/>
    </row>
    <row r="60" spans="1:19" ht="20.25" customHeight="1" x14ac:dyDescent="0.15">
      <c r="A60" s="89" t="s">
        <v>41</v>
      </c>
      <c r="B60" s="322" t="s">
        <v>185</v>
      </c>
      <c r="C60" s="323"/>
      <c r="D60" s="324"/>
      <c r="E60" s="324"/>
      <c r="F60" s="325"/>
      <c r="H60" s="190"/>
      <c r="I60" s="193"/>
      <c r="J60" s="194"/>
      <c r="K60" s="159"/>
      <c r="L60" s="195"/>
      <c r="M60" s="193"/>
      <c r="N60" s="193"/>
      <c r="O60" s="193"/>
      <c r="P60" s="191"/>
      <c r="Q60" s="191"/>
      <c r="R60" s="192"/>
      <c r="S60" s="196"/>
    </row>
    <row r="61" spans="1:19" ht="20.25" customHeight="1" x14ac:dyDescent="0.15">
      <c r="A61" s="89" t="s">
        <v>40</v>
      </c>
      <c r="B61" s="326" t="s">
        <v>196</v>
      </c>
      <c r="C61" s="324"/>
      <c r="D61" s="324"/>
      <c r="E61" s="324"/>
      <c r="F61" s="325"/>
      <c r="H61" s="190"/>
      <c r="I61" s="193"/>
      <c r="J61" s="194"/>
      <c r="K61" s="159"/>
      <c r="L61" s="195"/>
      <c r="M61" s="193"/>
      <c r="N61" s="193"/>
      <c r="O61" s="193"/>
      <c r="P61" s="191"/>
      <c r="Q61" s="191"/>
      <c r="R61" s="192"/>
      <c r="S61" s="196"/>
    </row>
    <row r="62" spans="1:19" ht="20.25" customHeight="1" thickBot="1" x14ac:dyDescent="0.2">
      <c r="A62" s="81" t="s">
        <v>35</v>
      </c>
      <c r="B62" s="327"/>
      <c r="C62" s="327"/>
      <c r="D62" s="327"/>
      <c r="E62" s="327"/>
      <c r="F62" s="328"/>
      <c r="H62" s="197"/>
      <c r="I62" s="200"/>
      <c r="J62" s="201"/>
      <c r="K62" s="160"/>
      <c r="L62" s="202"/>
      <c r="M62" s="200"/>
      <c r="N62" s="200"/>
      <c r="O62" s="200"/>
      <c r="P62" s="198"/>
      <c r="Q62" s="198"/>
      <c r="R62" s="199"/>
      <c r="S62" s="203"/>
    </row>
    <row r="63" spans="1:19" ht="20.25" customHeight="1" thickTop="1" x14ac:dyDescent="0.15">
      <c r="A63" s="80" t="s">
        <v>28</v>
      </c>
      <c r="B63" s="329" t="s">
        <v>294</v>
      </c>
      <c r="C63" s="330"/>
      <c r="D63" s="330"/>
      <c r="E63" s="330"/>
      <c r="F63" s="331"/>
      <c r="H63" s="286" t="s">
        <v>294</v>
      </c>
      <c r="I63" s="287">
        <v>44284</v>
      </c>
      <c r="J63" s="288" t="s">
        <v>364</v>
      </c>
      <c r="K63" s="289" t="s">
        <v>333</v>
      </c>
      <c r="L63" s="290" t="s">
        <v>387</v>
      </c>
      <c r="M63" s="287" t="s">
        <v>350</v>
      </c>
      <c r="N63" s="287"/>
      <c r="O63" s="287" t="s">
        <v>394</v>
      </c>
      <c r="P63" s="291">
        <v>112045350</v>
      </c>
      <c r="Q63" s="291">
        <v>98319000</v>
      </c>
      <c r="R63" s="292">
        <v>0.87749290800555313</v>
      </c>
      <c r="S63" s="293" t="s">
        <v>371</v>
      </c>
    </row>
    <row r="64" spans="1:19" ht="20.25" customHeight="1" x14ac:dyDescent="0.15">
      <c r="A64" s="332" t="s">
        <v>36</v>
      </c>
      <c r="B64" s="335" t="s">
        <v>29</v>
      </c>
      <c r="C64" s="336" t="s">
        <v>77</v>
      </c>
      <c r="D64" s="249" t="s">
        <v>37</v>
      </c>
      <c r="E64" s="249" t="s">
        <v>30</v>
      </c>
      <c r="F64" s="250" t="s">
        <v>95</v>
      </c>
      <c r="H64" s="190"/>
      <c r="I64" s="193"/>
      <c r="J64" s="194"/>
      <c r="K64" s="159"/>
      <c r="L64" s="195"/>
      <c r="M64" s="193"/>
      <c r="N64" s="193"/>
      <c r="O64" s="193"/>
      <c r="P64" s="191"/>
      <c r="Q64" s="191"/>
      <c r="R64" s="192"/>
      <c r="S64" s="196"/>
    </row>
    <row r="65" spans="1:19" ht="20.25" customHeight="1" x14ac:dyDescent="0.15">
      <c r="A65" s="333"/>
      <c r="B65" s="335"/>
      <c r="C65" s="337"/>
      <c r="D65" s="249" t="s">
        <v>38</v>
      </c>
      <c r="E65" s="249" t="s">
        <v>31</v>
      </c>
      <c r="F65" s="250" t="s">
        <v>39</v>
      </c>
      <c r="H65" s="190"/>
      <c r="I65" s="193"/>
      <c r="J65" s="194"/>
      <c r="K65" s="159"/>
      <c r="L65" s="195"/>
      <c r="M65" s="193"/>
      <c r="N65" s="193"/>
      <c r="O65" s="193"/>
      <c r="P65" s="191"/>
      <c r="Q65" s="191"/>
      <c r="R65" s="192"/>
      <c r="S65" s="196"/>
    </row>
    <row r="66" spans="1:19" ht="20.25" customHeight="1" x14ac:dyDescent="0.15">
      <c r="A66" s="333"/>
      <c r="B66" s="338">
        <v>44284</v>
      </c>
      <c r="C66" s="339" t="s">
        <v>349</v>
      </c>
      <c r="D66" s="341">
        <v>112045350</v>
      </c>
      <c r="E66" s="341">
        <v>98319000</v>
      </c>
      <c r="F66" s="343">
        <v>0.87749290800555313</v>
      </c>
      <c r="H66" s="190"/>
      <c r="I66" s="193"/>
      <c r="J66" s="194"/>
      <c r="K66" s="159"/>
      <c r="L66" s="195"/>
      <c r="M66" s="193"/>
      <c r="N66" s="193"/>
      <c r="O66" s="193"/>
      <c r="P66" s="191"/>
      <c r="Q66" s="191"/>
      <c r="R66" s="192"/>
      <c r="S66" s="196"/>
    </row>
    <row r="67" spans="1:19" ht="20.25" customHeight="1" x14ac:dyDescent="0.15">
      <c r="A67" s="334"/>
      <c r="B67" s="338"/>
      <c r="C67" s="340"/>
      <c r="D67" s="342"/>
      <c r="E67" s="342"/>
      <c r="F67" s="343"/>
      <c r="H67" s="190"/>
      <c r="I67" s="193"/>
      <c r="J67" s="194"/>
      <c r="K67" s="159"/>
      <c r="L67" s="195"/>
      <c r="M67" s="193"/>
      <c r="N67" s="193"/>
      <c r="O67" s="193"/>
      <c r="P67" s="191"/>
      <c r="Q67" s="191"/>
      <c r="R67" s="192"/>
      <c r="S67" s="196"/>
    </row>
    <row r="68" spans="1:19" ht="20.25" customHeight="1" x14ac:dyDescent="0.15">
      <c r="A68" s="315" t="s">
        <v>32</v>
      </c>
      <c r="B68" s="251" t="s">
        <v>33</v>
      </c>
      <c r="C68" s="251" t="s">
        <v>42</v>
      </c>
      <c r="D68" s="317" t="s">
        <v>34</v>
      </c>
      <c r="E68" s="317"/>
      <c r="F68" s="318"/>
      <c r="H68" s="190"/>
      <c r="I68" s="193"/>
      <c r="J68" s="194"/>
      <c r="K68" s="159"/>
      <c r="L68" s="195"/>
      <c r="M68" s="193"/>
      <c r="N68" s="193"/>
      <c r="O68" s="193"/>
      <c r="P68" s="191"/>
      <c r="Q68" s="191"/>
      <c r="R68" s="192"/>
      <c r="S68" s="196"/>
    </row>
    <row r="69" spans="1:19" ht="20.25" customHeight="1" x14ac:dyDescent="0.15">
      <c r="A69" s="316"/>
      <c r="B69" s="9" t="s">
        <v>364</v>
      </c>
      <c r="C69" s="9" t="s">
        <v>394</v>
      </c>
      <c r="D69" s="319" t="s">
        <v>371</v>
      </c>
      <c r="E69" s="320"/>
      <c r="F69" s="321"/>
      <c r="H69" s="190"/>
      <c r="I69" s="193"/>
      <c r="J69" s="194"/>
      <c r="K69" s="159"/>
      <c r="L69" s="195"/>
      <c r="M69" s="193"/>
      <c r="N69" s="193"/>
      <c r="O69" s="193"/>
      <c r="P69" s="191"/>
      <c r="Q69" s="191"/>
      <c r="R69" s="192"/>
      <c r="S69" s="196"/>
    </row>
    <row r="70" spans="1:19" ht="20.25" customHeight="1" x14ac:dyDescent="0.15">
      <c r="A70" s="89" t="s">
        <v>41</v>
      </c>
      <c r="B70" s="322" t="s">
        <v>333</v>
      </c>
      <c r="C70" s="323"/>
      <c r="D70" s="324"/>
      <c r="E70" s="324"/>
      <c r="F70" s="325"/>
      <c r="H70" s="190"/>
      <c r="I70" s="193"/>
      <c r="J70" s="194"/>
      <c r="K70" s="159"/>
      <c r="L70" s="195"/>
      <c r="M70" s="193"/>
      <c r="N70" s="193"/>
      <c r="O70" s="193"/>
      <c r="P70" s="191"/>
      <c r="Q70" s="191"/>
      <c r="R70" s="192"/>
      <c r="S70" s="196"/>
    </row>
    <row r="71" spans="1:19" ht="20.25" customHeight="1" x14ac:dyDescent="0.15">
      <c r="A71" s="89" t="s">
        <v>40</v>
      </c>
      <c r="B71" s="326" t="s">
        <v>387</v>
      </c>
      <c r="C71" s="324"/>
      <c r="D71" s="324"/>
      <c r="E71" s="324"/>
      <c r="F71" s="325"/>
      <c r="H71" s="190"/>
      <c r="I71" s="193"/>
      <c r="J71" s="194"/>
      <c r="K71" s="159"/>
      <c r="L71" s="195"/>
      <c r="M71" s="193"/>
      <c r="N71" s="193"/>
      <c r="O71" s="193"/>
      <c r="P71" s="191"/>
      <c r="Q71" s="191"/>
      <c r="R71" s="192"/>
      <c r="S71" s="196"/>
    </row>
    <row r="72" spans="1:19" ht="20.25" customHeight="1" thickBot="1" x14ac:dyDescent="0.2">
      <c r="A72" s="81" t="s">
        <v>35</v>
      </c>
      <c r="B72" s="327"/>
      <c r="C72" s="327"/>
      <c r="D72" s="327"/>
      <c r="E72" s="327"/>
      <c r="F72" s="328"/>
      <c r="H72" s="197"/>
      <c r="I72" s="200"/>
      <c r="J72" s="201"/>
      <c r="K72" s="160"/>
      <c r="L72" s="202"/>
      <c r="M72" s="200"/>
      <c r="N72" s="200"/>
      <c r="O72" s="200"/>
      <c r="P72" s="198"/>
      <c r="Q72" s="198"/>
      <c r="R72" s="199"/>
      <c r="S72" s="203"/>
    </row>
    <row r="73" spans="1:19" ht="20.25" customHeight="1" thickTop="1" x14ac:dyDescent="0.15">
      <c r="A73" s="80" t="s">
        <v>28</v>
      </c>
      <c r="B73" s="329" t="s">
        <v>307</v>
      </c>
      <c r="C73" s="330"/>
      <c r="D73" s="330"/>
      <c r="E73" s="330"/>
      <c r="F73" s="331"/>
      <c r="H73" s="286" t="s">
        <v>307</v>
      </c>
      <c r="I73" s="287">
        <v>44285</v>
      </c>
      <c r="J73" s="288" t="s">
        <v>315</v>
      </c>
      <c r="K73" s="289" t="s">
        <v>185</v>
      </c>
      <c r="L73" s="290" t="s">
        <v>223</v>
      </c>
      <c r="M73" s="287" t="s">
        <v>447</v>
      </c>
      <c r="N73" s="287"/>
      <c r="O73" s="287" t="s">
        <v>395</v>
      </c>
      <c r="P73" s="291">
        <v>870000</v>
      </c>
      <c r="Q73" s="291">
        <v>830000</v>
      </c>
      <c r="R73" s="292">
        <v>0.95402298850574707</v>
      </c>
      <c r="S73" s="293" t="s">
        <v>372</v>
      </c>
    </row>
    <row r="74" spans="1:19" ht="20.25" customHeight="1" x14ac:dyDescent="0.15">
      <c r="A74" s="332" t="s">
        <v>36</v>
      </c>
      <c r="B74" s="335" t="s">
        <v>29</v>
      </c>
      <c r="C74" s="336" t="s">
        <v>77</v>
      </c>
      <c r="D74" s="249" t="s">
        <v>37</v>
      </c>
      <c r="E74" s="249" t="s">
        <v>30</v>
      </c>
      <c r="F74" s="250" t="s">
        <v>95</v>
      </c>
      <c r="H74" s="190"/>
      <c r="I74" s="193"/>
      <c r="J74" s="194"/>
      <c r="K74" s="159"/>
      <c r="L74" s="195"/>
      <c r="M74" s="193"/>
      <c r="N74" s="193"/>
      <c r="O74" s="193"/>
      <c r="P74" s="191"/>
      <c r="Q74" s="191"/>
      <c r="R74" s="192"/>
      <c r="S74" s="196"/>
    </row>
    <row r="75" spans="1:19" ht="20.25" customHeight="1" x14ac:dyDescent="0.15">
      <c r="A75" s="333"/>
      <c r="B75" s="335"/>
      <c r="C75" s="337"/>
      <c r="D75" s="249" t="s">
        <v>38</v>
      </c>
      <c r="E75" s="249" t="s">
        <v>31</v>
      </c>
      <c r="F75" s="250" t="s">
        <v>39</v>
      </c>
      <c r="H75" s="190"/>
      <c r="I75" s="193"/>
      <c r="J75" s="194"/>
      <c r="K75" s="159"/>
      <c r="L75" s="195"/>
      <c r="M75" s="193"/>
      <c r="N75" s="193"/>
      <c r="O75" s="193"/>
      <c r="P75" s="191"/>
      <c r="Q75" s="191"/>
      <c r="R75" s="192"/>
      <c r="S75" s="196"/>
    </row>
    <row r="76" spans="1:19" ht="20.25" customHeight="1" x14ac:dyDescent="0.15">
      <c r="A76" s="333"/>
      <c r="B76" s="338">
        <v>44285</v>
      </c>
      <c r="C76" s="339" t="s">
        <v>351</v>
      </c>
      <c r="D76" s="341">
        <v>870000</v>
      </c>
      <c r="E76" s="341">
        <v>830000</v>
      </c>
      <c r="F76" s="343">
        <v>0.95402298850574707</v>
      </c>
      <c r="H76" s="190"/>
      <c r="I76" s="193"/>
      <c r="J76" s="194"/>
      <c r="K76" s="159"/>
      <c r="L76" s="195"/>
      <c r="M76" s="193"/>
      <c r="N76" s="193"/>
      <c r="O76" s="193"/>
      <c r="P76" s="191"/>
      <c r="Q76" s="191"/>
      <c r="R76" s="192"/>
      <c r="S76" s="196"/>
    </row>
    <row r="77" spans="1:19" ht="20.25" customHeight="1" x14ac:dyDescent="0.15">
      <c r="A77" s="334"/>
      <c r="B77" s="338"/>
      <c r="C77" s="340"/>
      <c r="D77" s="342"/>
      <c r="E77" s="342"/>
      <c r="F77" s="343"/>
      <c r="H77" s="190"/>
      <c r="I77" s="193"/>
      <c r="J77" s="194"/>
      <c r="K77" s="159"/>
      <c r="L77" s="195"/>
      <c r="M77" s="193"/>
      <c r="N77" s="193"/>
      <c r="O77" s="193"/>
      <c r="P77" s="191"/>
      <c r="Q77" s="191"/>
      <c r="R77" s="192"/>
      <c r="S77" s="196"/>
    </row>
    <row r="78" spans="1:19" ht="20.25" customHeight="1" x14ac:dyDescent="0.15">
      <c r="A78" s="315" t="s">
        <v>32</v>
      </c>
      <c r="B78" s="251" t="s">
        <v>33</v>
      </c>
      <c r="C78" s="251" t="s">
        <v>42</v>
      </c>
      <c r="D78" s="317" t="s">
        <v>34</v>
      </c>
      <c r="E78" s="317"/>
      <c r="F78" s="318"/>
      <c r="H78" s="190"/>
      <c r="I78" s="193"/>
      <c r="J78" s="194"/>
      <c r="K78" s="159"/>
      <c r="L78" s="195"/>
      <c r="M78" s="193"/>
      <c r="N78" s="193"/>
      <c r="O78" s="193"/>
      <c r="P78" s="191"/>
      <c r="Q78" s="191"/>
      <c r="R78" s="192"/>
      <c r="S78" s="196"/>
    </row>
    <row r="79" spans="1:19" ht="20.25" customHeight="1" x14ac:dyDescent="0.15">
      <c r="A79" s="316"/>
      <c r="B79" s="9" t="s">
        <v>315</v>
      </c>
      <c r="C79" s="9" t="s">
        <v>395</v>
      </c>
      <c r="D79" s="319" t="s">
        <v>372</v>
      </c>
      <c r="E79" s="320"/>
      <c r="F79" s="321"/>
      <c r="H79" s="190"/>
      <c r="I79" s="193"/>
      <c r="J79" s="194"/>
      <c r="K79" s="159"/>
      <c r="L79" s="195"/>
      <c r="M79" s="193"/>
      <c r="N79" s="193"/>
      <c r="O79" s="193"/>
      <c r="P79" s="191"/>
      <c r="Q79" s="191"/>
      <c r="R79" s="192"/>
      <c r="S79" s="196"/>
    </row>
    <row r="80" spans="1:19" ht="20.25" customHeight="1" x14ac:dyDescent="0.15">
      <c r="A80" s="89" t="s">
        <v>41</v>
      </c>
      <c r="B80" s="322" t="s">
        <v>185</v>
      </c>
      <c r="C80" s="323"/>
      <c r="D80" s="324"/>
      <c r="E80" s="324"/>
      <c r="F80" s="325"/>
      <c r="H80" s="190"/>
      <c r="I80" s="193"/>
      <c r="J80" s="194"/>
      <c r="K80" s="159"/>
      <c r="L80" s="195"/>
      <c r="M80" s="193"/>
      <c r="N80" s="193"/>
      <c r="O80" s="193"/>
      <c r="P80" s="191"/>
      <c r="Q80" s="191"/>
      <c r="R80" s="192"/>
      <c r="S80" s="196"/>
    </row>
    <row r="81" spans="1:19" ht="20.25" customHeight="1" x14ac:dyDescent="0.15">
      <c r="A81" s="89" t="s">
        <v>40</v>
      </c>
      <c r="B81" s="326" t="s">
        <v>223</v>
      </c>
      <c r="C81" s="324"/>
      <c r="D81" s="324"/>
      <c r="E81" s="324"/>
      <c r="F81" s="325"/>
      <c r="H81" s="190"/>
      <c r="I81" s="193"/>
      <c r="J81" s="194"/>
      <c r="K81" s="159"/>
      <c r="L81" s="195"/>
      <c r="M81" s="193"/>
      <c r="N81" s="193"/>
      <c r="O81" s="193"/>
      <c r="P81" s="191"/>
      <c r="Q81" s="191"/>
      <c r="R81" s="192"/>
      <c r="S81" s="196"/>
    </row>
    <row r="82" spans="1:19" ht="20.25" customHeight="1" thickBot="1" x14ac:dyDescent="0.2">
      <c r="A82" s="81" t="s">
        <v>35</v>
      </c>
      <c r="B82" s="327"/>
      <c r="C82" s="327"/>
      <c r="D82" s="327"/>
      <c r="E82" s="327"/>
      <c r="F82" s="328"/>
      <c r="H82" s="197"/>
      <c r="I82" s="200"/>
      <c r="J82" s="201"/>
      <c r="K82" s="160"/>
      <c r="L82" s="202"/>
      <c r="M82" s="200"/>
      <c r="N82" s="200"/>
      <c r="O82" s="200"/>
      <c r="P82" s="198"/>
      <c r="Q82" s="198"/>
      <c r="R82" s="199"/>
      <c r="S82" s="203"/>
    </row>
    <row r="83" spans="1:19" ht="20.25" customHeight="1" thickTop="1" x14ac:dyDescent="0.15">
      <c r="A83" s="80" t="s">
        <v>28</v>
      </c>
      <c r="B83" s="329" t="s">
        <v>308</v>
      </c>
      <c r="C83" s="330"/>
      <c r="D83" s="330"/>
      <c r="E83" s="330"/>
      <c r="F83" s="331"/>
      <c r="H83" s="286" t="s">
        <v>308</v>
      </c>
      <c r="I83" s="287">
        <v>44286</v>
      </c>
      <c r="J83" s="288" t="s">
        <v>115</v>
      </c>
      <c r="K83" s="289" t="s">
        <v>185</v>
      </c>
      <c r="L83" s="290" t="s">
        <v>222</v>
      </c>
      <c r="M83" s="287" t="s">
        <v>353</v>
      </c>
      <c r="N83" s="287"/>
      <c r="O83" s="287" t="s">
        <v>227</v>
      </c>
      <c r="P83" s="291">
        <v>7920000</v>
      </c>
      <c r="Q83" s="291">
        <v>7615300</v>
      </c>
      <c r="R83" s="292">
        <v>0.96152777777777776</v>
      </c>
      <c r="S83" s="293" t="s">
        <v>220</v>
      </c>
    </row>
    <row r="84" spans="1:19" ht="20.25" customHeight="1" x14ac:dyDescent="0.15">
      <c r="A84" s="332" t="s">
        <v>36</v>
      </c>
      <c r="B84" s="335" t="s">
        <v>29</v>
      </c>
      <c r="C84" s="336" t="s">
        <v>77</v>
      </c>
      <c r="D84" s="249" t="s">
        <v>37</v>
      </c>
      <c r="E84" s="249" t="s">
        <v>30</v>
      </c>
      <c r="F84" s="250" t="s">
        <v>95</v>
      </c>
      <c r="H84" s="190"/>
      <c r="I84" s="193"/>
      <c r="J84" s="194"/>
      <c r="K84" s="159"/>
      <c r="L84" s="195"/>
      <c r="M84" s="193"/>
      <c r="N84" s="193"/>
      <c r="O84" s="193"/>
      <c r="P84" s="191"/>
      <c r="Q84" s="191"/>
      <c r="R84" s="192"/>
      <c r="S84" s="196"/>
    </row>
    <row r="85" spans="1:19" ht="20.25" customHeight="1" x14ac:dyDescent="0.15">
      <c r="A85" s="333"/>
      <c r="B85" s="335"/>
      <c r="C85" s="337"/>
      <c r="D85" s="249" t="s">
        <v>38</v>
      </c>
      <c r="E85" s="249" t="s">
        <v>31</v>
      </c>
      <c r="F85" s="250" t="s">
        <v>39</v>
      </c>
      <c r="H85" s="190"/>
      <c r="I85" s="193"/>
      <c r="J85" s="194"/>
      <c r="K85" s="159"/>
      <c r="L85" s="195"/>
      <c r="M85" s="193"/>
      <c r="N85" s="193"/>
      <c r="O85" s="193"/>
      <c r="P85" s="191"/>
      <c r="Q85" s="191"/>
      <c r="R85" s="192"/>
      <c r="S85" s="196"/>
    </row>
    <row r="86" spans="1:19" ht="20.25" customHeight="1" x14ac:dyDescent="0.15">
      <c r="A86" s="333"/>
      <c r="B86" s="338">
        <v>44286</v>
      </c>
      <c r="C86" s="339" t="s">
        <v>352</v>
      </c>
      <c r="D86" s="341">
        <v>7920000</v>
      </c>
      <c r="E86" s="341">
        <v>7615300</v>
      </c>
      <c r="F86" s="343">
        <v>0.96152777777777776</v>
      </c>
      <c r="H86" s="190"/>
      <c r="I86" s="193"/>
      <c r="J86" s="194"/>
      <c r="K86" s="159"/>
      <c r="L86" s="195"/>
      <c r="M86" s="193"/>
      <c r="N86" s="193"/>
      <c r="O86" s="193"/>
      <c r="P86" s="191"/>
      <c r="Q86" s="191"/>
      <c r="R86" s="192"/>
      <c r="S86" s="196"/>
    </row>
    <row r="87" spans="1:19" ht="20.25" customHeight="1" x14ac:dyDescent="0.15">
      <c r="A87" s="334"/>
      <c r="B87" s="338"/>
      <c r="C87" s="340"/>
      <c r="D87" s="342"/>
      <c r="E87" s="342"/>
      <c r="F87" s="343"/>
      <c r="H87" s="190"/>
      <c r="I87" s="193"/>
      <c r="J87" s="194"/>
      <c r="K87" s="159"/>
      <c r="L87" s="195"/>
      <c r="M87" s="193"/>
      <c r="N87" s="193"/>
      <c r="O87" s="193"/>
      <c r="P87" s="191"/>
      <c r="Q87" s="191"/>
      <c r="R87" s="192"/>
      <c r="S87" s="196"/>
    </row>
    <row r="88" spans="1:19" ht="20.25" customHeight="1" x14ac:dyDescent="0.15">
      <c r="A88" s="315" t="s">
        <v>32</v>
      </c>
      <c r="B88" s="251" t="s">
        <v>33</v>
      </c>
      <c r="C88" s="251" t="s">
        <v>42</v>
      </c>
      <c r="D88" s="317" t="s">
        <v>34</v>
      </c>
      <c r="E88" s="317"/>
      <c r="F88" s="318"/>
      <c r="H88" s="190"/>
      <c r="I88" s="193"/>
      <c r="J88" s="194"/>
      <c r="K88" s="159"/>
      <c r="L88" s="195"/>
      <c r="M88" s="193"/>
      <c r="N88" s="193"/>
      <c r="O88" s="193"/>
      <c r="P88" s="191"/>
      <c r="Q88" s="191"/>
      <c r="R88" s="192"/>
      <c r="S88" s="196"/>
    </row>
    <row r="89" spans="1:19" ht="20.25" customHeight="1" x14ac:dyDescent="0.15">
      <c r="A89" s="316"/>
      <c r="B89" s="9" t="s">
        <v>115</v>
      </c>
      <c r="C89" s="9" t="s">
        <v>227</v>
      </c>
      <c r="D89" s="319" t="s">
        <v>220</v>
      </c>
      <c r="E89" s="320"/>
      <c r="F89" s="321"/>
      <c r="H89" s="190"/>
      <c r="I89" s="193"/>
      <c r="J89" s="194"/>
      <c r="K89" s="159"/>
      <c r="L89" s="195"/>
      <c r="M89" s="193"/>
      <c r="N89" s="193"/>
      <c r="O89" s="193"/>
      <c r="P89" s="191"/>
      <c r="Q89" s="191"/>
      <c r="R89" s="192"/>
      <c r="S89" s="196"/>
    </row>
    <row r="90" spans="1:19" ht="20.25" customHeight="1" x14ac:dyDescent="0.15">
      <c r="A90" s="89" t="s">
        <v>41</v>
      </c>
      <c r="B90" s="322" t="s">
        <v>185</v>
      </c>
      <c r="C90" s="323"/>
      <c r="D90" s="324"/>
      <c r="E90" s="324"/>
      <c r="F90" s="325"/>
      <c r="H90" s="190"/>
      <c r="I90" s="193"/>
      <c r="J90" s="194"/>
      <c r="K90" s="159"/>
      <c r="L90" s="195"/>
      <c r="M90" s="193"/>
      <c r="N90" s="193"/>
      <c r="O90" s="193"/>
      <c r="P90" s="191"/>
      <c r="Q90" s="191"/>
      <c r="R90" s="192"/>
      <c r="S90" s="196"/>
    </row>
    <row r="91" spans="1:19" ht="20.25" customHeight="1" x14ac:dyDescent="0.15">
      <c r="A91" s="89" t="s">
        <v>40</v>
      </c>
      <c r="B91" s="326" t="s">
        <v>222</v>
      </c>
      <c r="C91" s="324"/>
      <c r="D91" s="324"/>
      <c r="E91" s="324"/>
      <c r="F91" s="325"/>
      <c r="H91" s="190"/>
      <c r="I91" s="193"/>
      <c r="J91" s="194"/>
      <c r="K91" s="159"/>
      <c r="L91" s="195"/>
      <c r="M91" s="193"/>
      <c r="N91" s="193"/>
      <c r="O91" s="193"/>
      <c r="P91" s="191"/>
      <c r="Q91" s="191"/>
      <c r="R91" s="192"/>
      <c r="S91" s="196"/>
    </row>
    <row r="92" spans="1:19" ht="20.25" customHeight="1" thickBot="1" x14ac:dyDescent="0.2">
      <c r="A92" s="81" t="s">
        <v>35</v>
      </c>
      <c r="B92" s="327"/>
      <c r="C92" s="327"/>
      <c r="D92" s="327"/>
      <c r="E92" s="327"/>
      <c r="F92" s="328"/>
      <c r="H92" s="197"/>
      <c r="I92" s="200"/>
      <c r="J92" s="201"/>
      <c r="K92" s="160"/>
      <c r="L92" s="202"/>
      <c r="M92" s="200"/>
      <c r="N92" s="200"/>
      <c r="O92" s="200"/>
      <c r="P92" s="198"/>
      <c r="Q92" s="198"/>
      <c r="R92" s="199"/>
      <c r="S92" s="203"/>
    </row>
    <row r="93" spans="1:19" ht="20.25" customHeight="1" thickTop="1" x14ac:dyDescent="0.15">
      <c r="A93" s="80" t="s">
        <v>28</v>
      </c>
      <c r="B93" s="329" t="s">
        <v>309</v>
      </c>
      <c r="C93" s="330"/>
      <c r="D93" s="330"/>
      <c r="E93" s="330"/>
      <c r="F93" s="331"/>
      <c r="H93" s="286" t="s">
        <v>309</v>
      </c>
      <c r="I93" s="287">
        <v>44286</v>
      </c>
      <c r="J93" s="288" t="s">
        <v>316</v>
      </c>
      <c r="K93" s="289" t="s">
        <v>185</v>
      </c>
      <c r="L93" s="290" t="s">
        <v>222</v>
      </c>
      <c r="M93" s="287" t="s">
        <v>355</v>
      </c>
      <c r="N93" s="287"/>
      <c r="O93" s="287" t="s">
        <v>389</v>
      </c>
      <c r="P93" s="291">
        <v>6000000</v>
      </c>
      <c r="Q93" s="291">
        <v>5583600</v>
      </c>
      <c r="R93" s="292">
        <v>0.93059999999999998</v>
      </c>
      <c r="S93" s="293" t="s">
        <v>373</v>
      </c>
    </row>
    <row r="94" spans="1:19" ht="20.25" customHeight="1" x14ac:dyDescent="0.15">
      <c r="A94" s="332" t="s">
        <v>36</v>
      </c>
      <c r="B94" s="335" t="s">
        <v>29</v>
      </c>
      <c r="C94" s="336" t="s">
        <v>77</v>
      </c>
      <c r="D94" s="249" t="s">
        <v>37</v>
      </c>
      <c r="E94" s="249" t="s">
        <v>30</v>
      </c>
      <c r="F94" s="250" t="s">
        <v>95</v>
      </c>
      <c r="H94" s="190"/>
      <c r="I94" s="193"/>
      <c r="J94" s="194"/>
      <c r="K94" s="159"/>
      <c r="L94" s="195"/>
      <c r="M94" s="193"/>
      <c r="N94" s="193"/>
      <c r="O94" s="193"/>
      <c r="P94" s="191"/>
      <c r="Q94" s="191"/>
      <c r="R94" s="192"/>
      <c r="S94" s="196"/>
    </row>
    <row r="95" spans="1:19" ht="20.25" customHeight="1" x14ac:dyDescent="0.15">
      <c r="A95" s="333"/>
      <c r="B95" s="335"/>
      <c r="C95" s="337"/>
      <c r="D95" s="249" t="s">
        <v>38</v>
      </c>
      <c r="E95" s="249" t="s">
        <v>31</v>
      </c>
      <c r="F95" s="250" t="s">
        <v>39</v>
      </c>
      <c r="H95" s="190"/>
      <c r="I95" s="193"/>
      <c r="J95" s="194"/>
      <c r="K95" s="159"/>
      <c r="L95" s="195"/>
      <c r="M95" s="193"/>
      <c r="N95" s="193"/>
      <c r="O95" s="193"/>
      <c r="P95" s="191"/>
      <c r="Q95" s="191"/>
      <c r="R95" s="192"/>
      <c r="S95" s="196"/>
    </row>
    <row r="96" spans="1:19" ht="20.25" customHeight="1" x14ac:dyDescent="0.15">
      <c r="A96" s="333"/>
      <c r="B96" s="338">
        <v>44286</v>
      </c>
      <c r="C96" s="339" t="s">
        <v>354</v>
      </c>
      <c r="D96" s="341">
        <v>6000000</v>
      </c>
      <c r="E96" s="341">
        <v>5583600</v>
      </c>
      <c r="F96" s="343">
        <v>0.93059999999999998</v>
      </c>
      <c r="H96" s="190"/>
      <c r="I96" s="193"/>
      <c r="J96" s="194"/>
      <c r="K96" s="159"/>
      <c r="L96" s="195"/>
      <c r="M96" s="193"/>
      <c r="N96" s="193"/>
      <c r="O96" s="193"/>
      <c r="P96" s="191"/>
      <c r="Q96" s="191"/>
      <c r="R96" s="192"/>
      <c r="S96" s="196"/>
    </row>
    <row r="97" spans="1:19" ht="20.25" customHeight="1" x14ac:dyDescent="0.15">
      <c r="A97" s="334"/>
      <c r="B97" s="338"/>
      <c r="C97" s="340"/>
      <c r="D97" s="342"/>
      <c r="E97" s="342"/>
      <c r="F97" s="343"/>
      <c r="H97" s="190"/>
      <c r="I97" s="193"/>
      <c r="J97" s="194"/>
      <c r="K97" s="159"/>
      <c r="L97" s="195"/>
      <c r="M97" s="193"/>
      <c r="N97" s="193"/>
      <c r="O97" s="193"/>
      <c r="P97" s="191"/>
      <c r="Q97" s="191"/>
      <c r="R97" s="192"/>
      <c r="S97" s="196"/>
    </row>
    <row r="98" spans="1:19" ht="20.25" customHeight="1" x14ac:dyDescent="0.15">
      <c r="A98" s="315" t="s">
        <v>32</v>
      </c>
      <c r="B98" s="251" t="s">
        <v>33</v>
      </c>
      <c r="C98" s="251" t="s">
        <v>42</v>
      </c>
      <c r="D98" s="317" t="s">
        <v>34</v>
      </c>
      <c r="E98" s="317"/>
      <c r="F98" s="318"/>
      <c r="H98" s="190"/>
      <c r="I98" s="193"/>
      <c r="J98" s="194"/>
      <c r="K98" s="159"/>
      <c r="L98" s="195"/>
      <c r="M98" s="193"/>
      <c r="N98" s="193"/>
      <c r="O98" s="193"/>
      <c r="P98" s="191"/>
      <c r="Q98" s="191"/>
      <c r="R98" s="192"/>
      <c r="S98" s="196"/>
    </row>
    <row r="99" spans="1:19" ht="20.25" customHeight="1" x14ac:dyDescent="0.15">
      <c r="A99" s="316"/>
      <c r="B99" s="9" t="s">
        <v>316</v>
      </c>
      <c r="C99" s="9" t="s">
        <v>389</v>
      </c>
      <c r="D99" s="319" t="s">
        <v>373</v>
      </c>
      <c r="E99" s="320"/>
      <c r="F99" s="321"/>
      <c r="H99" s="190"/>
      <c r="I99" s="193"/>
      <c r="J99" s="194"/>
      <c r="K99" s="159"/>
      <c r="L99" s="195"/>
      <c r="M99" s="193"/>
      <c r="N99" s="193"/>
      <c r="O99" s="193"/>
      <c r="P99" s="191"/>
      <c r="Q99" s="191"/>
      <c r="R99" s="192"/>
      <c r="S99" s="196"/>
    </row>
    <row r="100" spans="1:19" ht="20.25" customHeight="1" x14ac:dyDescent="0.15">
      <c r="A100" s="89" t="s">
        <v>41</v>
      </c>
      <c r="B100" s="322" t="s">
        <v>185</v>
      </c>
      <c r="C100" s="323"/>
      <c r="D100" s="324"/>
      <c r="E100" s="324"/>
      <c r="F100" s="325"/>
      <c r="H100" s="190"/>
      <c r="I100" s="193"/>
      <c r="J100" s="194"/>
      <c r="K100" s="159"/>
      <c r="L100" s="195"/>
      <c r="M100" s="193"/>
      <c r="N100" s="193"/>
      <c r="O100" s="193"/>
      <c r="P100" s="191"/>
      <c r="Q100" s="191"/>
      <c r="R100" s="192"/>
      <c r="S100" s="196"/>
    </row>
    <row r="101" spans="1:19" ht="20.25" customHeight="1" x14ac:dyDescent="0.15">
      <c r="A101" s="89" t="s">
        <v>40</v>
      </c>
      <c r="B101" s="326" t="s">
        <v>222</v>
      </c>
      <c r="C101" s="324"/>
      <c r="D101" s="324"/>
      <c r="E101" s="324"/>
      <c r="F101" s="325"/>
      <c r="H101" s="190"/>
      <c r="I101" s="193"/>
      <c r="J101" s="194"/>
      <c r="K101" s="159"/>
      <c r="L101" s="195"/>
      <c r="M101" s="193"/>
      <c r="N101" s="193"/>
      <c r="O101" s="193"/>
      <c r="P101" s="191"/>
      <c r="Q101" s="191"/>
      <c r="R101" s="192"/>
      <c r="S101" s="196"/>
    </row>
    <row r="102" spans="1:19" ht="20.25" customHeight="1" thickBot="1" x14ac:dyDescent="0.2">
      <c r="A102" s="81" t="s">
        <v>35</v>
      </c>
      <c r="B102" s="327"/>
      <c r="C102" s="327"/>
      <c r="D102" s="327"/>
      <c r="E102" s="327"/>
      <c r="F102" s="328"/>
      <c r="H102" s="197"/>
      <c r="I102" s="200"/>
      <c r="J102" s="201"/>
      <c r="K102" s="160"/>
      <c r="L102" s="202"/>
      <c r="M102" s="200"/>
      <c r="N102" s="200"/>
      <c r="O102" s="200"/>
      <c r="P102" s="198"/>
      <c r="Q102" s="198"/>
      <c r="R102" s="199"/>
      <c r="S102" s="203"/>
    </row>
    <row r="103" spans="1:19" ht="20.25" customHeight="1" thickTop="1" x14ac:dyDescent="0.15">
      <c r="A103" s="80" t="s">
        <v>28</v>
      </c>
      <c r="B103" s="329" t="s">
        <v>232</v>
      </c>
      <c r="C103" s="330"/>
      <c r="D103" s="330"/>
      <c r="E103" s="330"/>
      <c r="F103" s="331"/>
      <c r="H103" s="286" t="s">
        <v>232</v>
      </c>
      <c r="I103" s="287">
        <v>44288</v>
      </c>
      <c r="J103" s="288" t="s">
        <v>317</v>
      </c>
      <c r="K103" s="289" t="s">
        <v>185</v>
      </c>
      <c r="L103" s="290" t="s">
        <v>385</v>
      </c>
      <c r="M103" s="287" t="s">
        <v>456</v>
      </c>
      <c r="N103" s="287"/>
      <c r="O103" s="287" t="s">
        <v>396</v>
      </c>
      <c r="P103" s="291">
        <v>6160000</v>
      </c>
      <c r="Q103" s="291">
        <v>5852000</v>
      </c>
      <c r="R103" s="292">
        <v>0.95</v>
      </c>
      <c r="S103" s="293" t="s">
        <v>374</v>
      </c>
    </row>
    <row r="104" spans="1:19" ht="20.25" customHeight="1" x14ac:dyDescent="0.15">
      <c r="A104" s="332" t="s">
        <v>36</v>
      </c>
      <c r="B104" s="335" t="s">
        <v>29</v>
      </c>
      <c r="C104" s="336" t="s">
        <v>77</v>
      </c>
      <c r="D104" s="249" t="s">
        <v>37</v>
      </c>
      <c r="E104" s="249" t="s">
        <v>30</v>
      </c>
      <c r="F104" s="250" t="s">
        <v>95</v>
      </c>
      <c r="H104" s="190"/>
      <c r="I104" s="193"/>
      <c r="J104" s="194"/>
      <c r="K104" s="159"/>
      <c r="L104" s="195"/>
      <c r="M104" s="193"/>
      <c r="N104" s="193"/>
      <c r="O104" s="193"/>
      <c r="P104" s="191"/>
      <c r="Q104" s="191"/>
      <c r="R104" s="192"/>
      <c r="S104" s="196"/>
    </row>
    <row r="105" spans="1:19" ht="20.25" customHeight="1" x14ac:dyDescent="0.15">
      <c r="A105" s="333"/>
      <c r="B105" s="335"/>
      <c r="C105" s="337"/>
      <c r="D105" s="249" t="s">
        <v>38</v>
      </c>
      <c r="E105" s="249" t="s">
        <v>31</v>
      </c>
      <c r="F105" s="250" t="s">
        <v>39</v>
      </c>
      <c r="H105" s="190"/>
      <c r="I105" s="193"/>
      <c r="J105" s="194"/>
      <c r="K105" s="159"/>
      <c r="L105" s="195"/>
      <c r="M105" s="193"/>
      <c r="N105" s="193"/>
      <c r="O105" s="193"/>
      <c r="P105" s="191"/>
      <c r="Q105" s="191"/>
      <c r="R105" s="192"/>
      <c r="S105" s="196"/>
    </row>
    <row r="106" spans="1:19" ht="20.25" customHeight="1" x14ac:dyDescent="0.15">
      <c r="A106" s="333"/>
      <c r="B106" s="338">
        <v>44288</v>
      </c>
      <c r="C106" s="339" t="s">
        <v>360</v>
      </c>
      <c r="D106" s="341">
        <v>6160000</v>
      </c>
      <c r="E106" s="341">
        <v>5852000</v>
      </c>
      <c r="F106" s="343">
        <v>0.95</v>
      </c>
      <c r="H106" s="190"/>
      <c r="I106" s="193"/>
      <c r="J106" s="194"/>
      <c r="K106" s="159"/>
      <c r="L106" s="195"/>
      <c r="M106" s="193"/>
      <c r="N106" s="193"/>
      <c r="O106" s="193"/>
      <c r="P106" s="191"/>
      <c r="Q106" s="191"/>
      <c r="R106" s="192"/>
      <c r="S106" s="196"/>
    </row>
    <row r="107" spans="1:19" ht="20.25" customHeight="1" x14ac:dyDescent="0.15">
      <c r="A107" s="334"/>
      <c r="B107" s="338"/>
      <c r="C107" s="340"/>
      <c r="D107" s="342"/>
      <c r="E107" s="342"/>
      <c r="F107" s="343"/>
      <c r="H107" s="190"/>
      <c r="I107" s="193"/>
      <c r="J107" s="194"/>
      <c r="K107" s="159"/>
      <c r="L107" s="195"/>
      <c r="M107" s="193"/>
      <c r="N107" s="193"/>
      <c r="O107" s="193"/>
      <c r="P107" s="191"/>
      <c r="Q107" s="191"/>
      <c r="R107" s="192"/>
      <c r="S107" s="196"/>
    </row>
    <row r="108" spans="1:19" ht="20.25" customHeight="1" x14ac:dyDescent="0.15">
      <c r="A108" s="315" t="s">
        <v>32</v>
      </c>
      <c r="B108" s="251" t="s">
        <v>33</v>
      </c>
      <c r="C108" s="251" t="s">
        <v>42</v>
      </c>
      <c r="D108" s="317" t="s">
        <v>34</v>
      </c>
      <c r="E108" s="317"/>
      <c r="F108" s="318"/>
      <c r="H108" s="190"/>
      <c r="I108" s="193"/>
      <c r="J108" s="194"/>
      <c r="K108" s="159"/>
      <c r="L108" s="195"/>
      <c r="M108" s="193"/>
      <c r="N108" s="193"/>
      <c r="O108" s="193"/>
      <c r="P108" s="191"/>
      <c r="Q108" s="191"/>
      <c r="R108" s="192"/>
      <c r="S108" s="196"/>
    </row>
    <row r="109" spans="1:19" ht="20.25" customHeight="1" x14ac:dyDescent="0.15">
      <c r="A109" s="316"/>
      <c r="B109" s="9" t="s">
        <v>317</v>
      </c>
      <c r="C109" s="9" t="s">
        <v>396</v>
      </c>
      <c r="D109" s="319" t="s">
        <v>374</v>
      </c>
      <c r="E109" s="320"/>
      <c r="F109" s="321"/>
      <c r="H109" s="190"/>
      <c r="I109" s="193"/>
      <c r="J109" s="194"/>
      <c r="K109" s="159"/>
      <c r="L109" s="195"/>
      <c r="M109" s="193"/>
      <c r="N109" s="193"/>
      <c r="O109" s="193"/>
      <c r="P109" s="191"/>
      <c r="Q109" s="191"/>
      <c r="R109" s="192"/>
      <c r="S109" s="196"/>
    </row>
    <row r="110" spans="1:19" ht="20.25" customHeight="1" x14ac:dyDescent="0.15">
      <c r="A110" s="89" t="s">
        <v>41</v>
      </c>
      <c r="B110" s="322" t="s">
        <v>185</v>
      </c>
      <c r="C110" s="323"/>
      <c r="D110" s="324"/>
      <c r="E110" s="324"/>
      <c r="F110" s="325"/>
      <c r="H110" s="190"/>
      <c r="I110" s="193"/>
      <c r="J110" s="194"/>
      <c r="K110" s="159"/>
      <c r="L110" s="195"/>
      <c r="M110" s="193"/>
      <c r="N110" s="193"/>
      <c r="O110" s="193"/>
      <c r="P110" s="191"/>
      <c r="Q110" s="191"/>
      <c r="R110" s="192"/>
      <c r="S110" s="196"/>
    </row>
    <row r="111" spans="1:19" ht="20.25" customHeight="1" x14ac:dyDescent="0.15">
      <c r="A111" s="89" t="s">
        <v>40</v>
      </c>
      <c r="B111" s="326" t="s">
        <v>385</v>
      </c>
      <c r="C111" s="324"/>
      <c r="D111" s="324"/>
      <c r="E111" s="324"/>
      <c r="F111" s="325"/>
      <c r="H111" s="190"/>
      <c r="I111" s="193"/>
      <c r="J111" s="194"/>
      <c r="K111" s="159"/>
      <c r="L111" s="195"/>
      <c r="M111" s="193"/>
      <c r="N111" s="193"/>
      <c r="O111" s="193"/>
      <c r="P111" s="191"/>
      <c r="Q111" s="191"/>
      <c r="R111" s="192"/>
      <c r="S111" s="196"/>
    </row>
    <row r="112" spans="1:19" ht="20.25" customHeight="1" thickBot="1" x14ac:dyDescent="0.2">
      <c r="A112" s="81" t="s">
        <v>35</v>
      </c>
      <c r="B112" s="327"/>
      <c r="C112" s="327"/>
      <c r="D112" s="327"/>
      <c r="E112" s="327"/>
      <c r="F112" s="328"/>
      <c r="H112" s="197"/>
      <c r="I112" s="200"/>
      <c r="J112" s="201"/>
      <c r="K112" s="160"/>
      <c r="L112" s="202"/>
      <c r="M112" s="200"/>
      <c r="N112" s="200"/>
      <c r="O112" s="200"/>
      <c r="P112" s="198"/>
      <c r="Q112" s="198"/>
      <c r="R112" s="199"/>
      <c r="S112" s="203"/>
    </row>
    <row r="113" ht="20.25" customHeight="1" thickTop="1" x14ac:dyDescent="0.15"/>
  </sheetData>
  <mergeCells count="165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2:F1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08:A109"/>
    <mergeCell ref="D108:F108"/>
    <mergeCell ref="D109:F109"/>
    <mergeCell ref="B110:F110"/>
    <mergeCell ref="B111:F111"/>
    <mergeCell ref="B112:F112"/>
    <mergeCell ref="B62:F62"/>
    <mergeCell ref="A58:A59"/>
    <mergeCell ref="D58:F58"/>
    <mergeCell ref="D59:F59"/>
    <mergeCell ref="B60:F60"/>
    <mergeCell ref="B61:F6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68:A69"/>
    <mergeCell ref="D68:F68"/>
    <mergeCell ref="D69:F69"/>
  </mergeCells>
  <phoneticPr fontId="3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39" customWidth="1"/>
    <col min="2" max="2" width="42.21875" style="39" customWidth="1"/>
    <col min="3" max="3" width="11.109375" style="39" customWidth="1"/>
    <col min="4" max="4" width="14" style="39" customWidth="1"/>
    <col min="5" max="5" width="9.44140625" style="39" customWidth="1"/>
    <col min="6" max="6" width="14" style="39" customWidth="1"/>
    <col min="7" max="7" width="9.5546875" style="39" customWidth="1"/>
    <col min="8" max="8" width="14" style="39" customWidth="1"/>
    <col min="9" max="9" width="27.21875" style="39" customWidth="1"/>
    <col min="10" max="16384" width="8.88671875" style="37"/>
  </cols>
  <sheetData>
    <row r="1" spans="1:9" s="55" customFormat="1" ht="36" customHeight="1" x14ac:dyDescent="0.55000000000000004">
      <c r="A1" s="344" t="s">
        <v>78</v>
      </c>
      <c r="B1" s="344"/>
      <c r="C1" s="344"/>
      <c r="D1" s="344"/>
      <c r="E1" s="344"/>
      <c r="F1" s="344"/>
      <c r="G1" s="344"/>
      <c r="H1" s="344"/>
      <c r="I1" s="344"/>
    </row>
    <row r="2" spans="1:9" ht="24" customHeight="1" x14ac:dyDescent="0.25">
      <c r="A2" s="109" t="s">
        <v>98</v>
      </c>
      <c r="B2" s="109"/>
      <c r="C2" s="40"/>
      <c r="D2" s="40"/>
      <c r="E2" s="40"/>
      <c r="F2" s="40"/>
      <c r="G2" s="40"/>
      <c r="H2" s="40"/>
      <c r="I2" s="41" t="s">
        <v>89</v>
      </c>
    </row>
    <row r="3" spans="1:9" ht="24" customHeight="1" x14ac:dyDescent="0.25">
      <c r="A3" s="349" t="s">
        <v>3</v>
      </c>
      <c r="B3" s="347" t="s">
        <v>4</v>
      </c>
      <c r="C3" s="347" t="s">
        <v>67</v>
      </c>
      <c r="D3" s="347" t="s">
        <v>80</v>
      </c>
      <c r="E3" s="345" t="s">
        <v>81</v>
      </c>
      <c r="F3" s="346"/>
      <c r="G3" s="345" t="s">
        <v>82</v>
      </c>
      <c r="H3" s="346"/>
      <c r="I3" s="347" t="s">
        <v>79</v>
      </c>
    </row>
    <row r="4" spans="1:9" ht="24" customHeight="1" x14ac:dyDescent="0.25">
      <c r="A4" s="350"/>
      <c r="B4" s="348"/>
      <c r="C4" s="348"/>
      <c r="D4" s="348"/>
      <c r="E4" s="83" t="s">
        <v>86</v>
      </c>
      <c r="F4" s="83" t="s">
        <v>87</v>
      </c>
      <c r="G4" s="83" t="s">
        <v>86</v>
      </c>
      <c r="H4" s="83" t="s">
        <v>87</v>
      </c>
      <c r="I4" s="348"/>
    </row>
    <row r="5" spans="1:9" ht="24" customHeight="1" x14ac:dyDescent="0.25">
      <c r="A5" s="5" t="s">
        <v>465</v>
      </c>
      <c r="B5" s="10" t="s">
        <v>304</v>
      </c>
      <c r="C5" s="124" t="s">
        <v>216</v>
      </c>
      <c r="D5" s="124" t="s">
        <v>228</v>
      </c>
      <c r="E5" s="127">
        <v>16863000</v>
      </c>
      <c r="F5" s="125" t="s">
        <v>431</v>
      </c>
      <c r="G5" s="128">
        <v>17941000</v>
      </c>
      <c r="H5" s="125" t="s">
        <v>431</v>
      </c>
      <c r="I5" s="9" t="s">
        <v>402</v>
      </c>
    </row>
    <row r="6" spans="1:9" ht="24" customHeight="1" x14ac:dyDescent="0.25">
      <c r="A6" s="5" t="s">
        <v>411</v>
      </c>
      <c r="B6" s="10" t="s">
        <v>481</v>
      </c>
      <c r="C6" s="125" t="s">
        <v>482</v>
      </c>
      <c r="D6" s="125" t="s">
        <v>334</v>
      </c>
      <c r="E6" s="128">
        <v>1004638960</v>
      </c>
      <c r="F6" s="125" t="s">
        <v>460</v>
      </c>
      <c r="G6" s="128">
        <v>1004638960</v>
      </c>
      <c r="H6" s="125" t="s">
        <v>335</v>
      </c>
      <c r="I6" s="9" t="s">
        <v>402</v>
      </c>
    </row>
    <row r="7" spans="1:9" ht="24" customHeight="1" x14ac:dyDescent="0.25">
      <c r="A7" s="5" t="s">
        <v>411</v>
      </c>
      <c r="B7" s="10" t="s">
        <v>483</v>
      </c>
      <c r="C7" s="125" t="s">
        <v>484</v>
      </c>
      <c r="D7" s="125" t="s">
        <v>334</v>
      </c>
      <c r="E7" s="128">
        <v>377826280</v>
      </c>
      <c r="F7" s="125" t="s">
        <v>460</v>
      </c>
      <c r="G7" s="128">
        <v>406884030</v>
      </c>
      <c r="H7" s="125" t="s">
        <v>335</v>
      </c>
      <c r="I7" s="9" t="s">
        <v>402</v>
      </c>
    </row>
    <row r="8" spans="1:9" ht="24" customHeight="1" x14ac:dyDescent="0.25">
      <c r="A8" s="5" t="s">
        <v>411</v>
      </c>
      <c r="B8" s="10" t="s">
        <v>485</v>
      </c>
      <c r="C8" s="125" t="s">
        <v>486</v>
      </c>
      <c r="D8" s="125" t="s">
        <v>334</v>
      </c>
      <c r="E8" s="128">
        <v>115382640</v>
      </c>
      <c r="F8" s="125" t="s">
        <v>460</v>
      </c>
      <c r="G8" s="128">
        <v>120950000</v>
      </c>
      <c r="H8" s="125" t="s">
        <v>335</v>
      </c>
      <c r="I8" s="9" t="s">
        <v>402</v>
      </c>
    </row>
    <row r="9" spans="1:9" ht="24" customHeight="1" x14ac:dyDescent="0.25">
      <c r="A9" s="5" t="s">
        <v>411</v>
      </c>
      <c r="B9" s="10" t="s">
        <v>487</v>
      </c>
      <c r="C9" s="125" t="s">
        <v>488</v>
      </c>
      <c r="D9" s="125" t="s">
        <v>334</v>
      </c>
      <c r="E9" s="128">
        <v>47391210</v>
      </c>
      <c r="F9" s="125" t="s">
        <v>460</v>
      </c>
      <c r="G9" s="128">
        <v>54943000</v>
      </c>
      <c r="H9" s="125" t="s">
        <v>335</v>
      </c>
      <c r="I9" s="9" t="s">
        <v>402</v>
      </c>
    </row>
    <row r="10" spans="1:9" ht="24" customHeight="1" x14ac:dyDescent="0.25">
      <c r="A10" s="5" t="s">
        <v>411</v>
      </c>
      <c r="B10" s="10" t="s">
        <v>489</v>
      </c>
      <c r="C10" s="125" t="s">
        <v>490</v>
      </c>
      <c r="D10" s="125" t="s">
        <v>462</v>
      </c>
      <c r="E10" s="128">
        <v>71721580</v>
      </c>
      <c r="F10" s="125" t="s">
        <v>461</v>
      </c>
      <c r="G10" s="128">
        <v>63779770</v>
      </c>
      <c r="H10" s="125" t="s">
        <v>463</v>
      </c>
      <c r="I10" s="9" t="s">
        <v>402</v>
      </c>
    </row>
    <row r="11" spans="1:9" ht="24" customHeight="1" x14ac:dyDescent="0.25">
      <c r="A11" s="5" t="s">
        <v>411</v>
      </c>
      <c r="B11" s="10" t="s">
        <v>491</v>
      </c>
      <c r="C11" s="125" t="s">
        <v>482</v>
      </c>
      <c r="D11" s="125" t="s">
        <v>334</v>
      </c>
      <c r="E11" s="128">
        <v>1004638960</v>
      </c>
      <c r="F11" s="125" t="s">
        <v>335</v>
      </c>
      <c r="G11" s="128">
        <v>1162375200</v>
      </c>
      <c r="H11" s="125" t="s">
        <v>335</v>
      </c>
      <c r="I11" s="9" t="s">
        <v>402</v>
      </c>
    </row>
    <row r="12" spans="1:9" ht="24" customHeight="1" x14ac:dyDescent="0.25">
      <c r="A12" s="5"/>
      <c r="B12" s="124" t="s">
        <v>174</v>
      </c>
      <c r="C12" s="125"/>
      <c r="D12" s="125"/>
      <c r="E12" s="128"/>
      <c r="F12" s="125"/>
      <c r="G12" s="128"/>
      <c r="H12" s="125"/>
      <c r="I12" s="9"/>
    </row>
    <row r="13" spans="1:9" ht="24" customHeight="1" x14ac:dyDescent="0.25">
      <c r="A13" s="5"/>
      <c r="B13" s="6"/>
      <c r="C13" s="125"/>
      <c r="D13" s="125"/>
      <c r="E13" s="128"/>
      <c r="F13" s="125"/>
      <c r="G13" s="128"/>
      <c r="H13" s="125"/>
      <c r="I13" s="9"/>
    </row>
    <row r="14" spans="1:9" ht="24" customHeight="1" x14ac:dyDescent="0.25">
      <c r="A14" s="5"/>
      <c r="B14" s="6"/>
      <c r="C14" s="125"/>
      <c r="D14" s="125"/>
      <c r="E14" s="128"/>
      <c r="F14" s="125"/>
      <c r="G14" s="128"/>
      <c r="H14" s="125"/>
      <c r="I14" s="9"/>
    </row>
    <row r="15" spans="1:9" ht="24" customHeight="1" x14ac:dyDescent="0.25">
      <c r="A15" s="5"/>
      <c r="B15" s="6"/>
      <c r="C15" s="125"/>
      <c r="D15" s="125"/>
      <c r="E15" s="128"/>
      <c r="F15" s="125"/>
      <c r="G15" s="128"/>
      <c r="H15" s="125"/>
      <c r="I15" s="9"/>
    </row>
    <row r="16" spans="1:9" ht="24" customHeight="1" x14ac:dyDescent="0.25">
      <c r="A16" s="5"/>
      <c r="B16" s="6"/>
      <c r="C16" s="126"/>
      <c r="D16" s="126"/>
      <c r="E16" s="129"/>
      <c r="F16" s="126"/>
      <c r="G16" s="129"/>
      <c r="H16" s="126"/>
      <c r="I16" s="9"/>
    </row>
    <row r="17" spans="3:9" ht="24" customHeight="1" x14ac:dyDescent="0.25">
      <c r="C17" s="82"/>
      <c r="D17" s="82"/>
      <c r="E17" s="82"/>
      <c r="F17" s="82"/>
      <c r="G17" s="82"/>
      <c r="H17" s="82"/>
      <c r="I17" s="8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2020-09-07T06:36:39Z</cp:lastPrinted>
  <dcterms:created xsi:type="dcterms:W3CDTF">2014-01-20T06:24:27Z</dcterms:created>
  <dcterms:modified xsi:type="dcterms:W3CDTF">2021-04-05T05:14:05Z</dcterms:modified>
</cp:coreProperties>
</file>