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19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8" hidden="1">수의계약현황공개!$A$2:$F$2</definedName>
  </definedNames>
  <calcPr calcId="162913"/>
</workbook>
</file>

<file path=xl/calcChain.xml><?xml version="1.0" encoding="utf-8"?>
<calcChain xmlns="http://schemas.openxmlformats.org/spreadsheetml/2006/main">
  <c r="F26" i="9" l="1"/>
  <c r="F16" i="9"/>
  <c r="C19" i="8"/>
  <c r="C12" i="8"/>
  <c r="F6" i="9" l="1"/>
  <c r="C5" i="8" l="1"/>
  <c r="H22" i="6" l="1"/>
  <c r="H21" i="6"/>
  <c r="H20" i="6"/>
  <c r="H19" i="6"/>
  <c r="H18" i="6"/>
  <c r="H17" i="6"/>
  <c r="H16" i="6"/>
  <c r="H15" i="6"/>
  <c r="D22" i="6" l="1"/>
  <c r="D21" i="6"/>
  <c r="D19" i="6"/>
  <c r="D15" i="6"/>
  <c r="C17" i="5"/>
  <c r="C16" i="5"/>
  <c r="C14" i="5"/>
  <c r="C10" i="5"/>
  <c r="C9" i="5"/>
  <c r="H23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<sst xmlns="http://schemas.openxmlformats.org/spreadsheetml/2006/main" count="426" uniqueCount="225">
  <si>
    <t>계약방법</t>
    <phoneticPr fontId="5" type="noConversion"/>
  </si>
  <si>
    <t>비고</t>
    <phoneticPr fontId="5" type="noConversion"/>
  </si>
  <si>
    <t>입찰현황</t>
    <phoneticPr fontId="5" type="noConversion"/>
  </si>
  <si>
    <t>(단위:원)</t>
    <phoneticPr fontId="5" type="noConversion"/>
  </si>
  <si>
    <t>계약부서</t>
    <phoneticPr fontId="5" type="noConversion"/>
  </si>
  <si>
    <t>계약명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</si>
  <si>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</si>
  <si>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</si>
  <si>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</si>
  <si>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</si>
  <si>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</si>
  <si>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</si>
  <si>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</si>
  <si>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</si>
  <si>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</si>
  <si>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</si>
  <si>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</si>
  <si>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</si>
  <si>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</si>
  <si>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대금지급현황</t>
    <phoneticPr fontId="5" type="noConversion"/>
  </si>
  <si>
    <t>예정가격</t>
    <phoneticPr fontId="5" type="noConversion"/>
  </si>
  <si>
    <t>계약현황공개</t>
    <phoneticPr fontId="5" type="noConversion"/>
  </si>
  <si>
    <t>수의계약현황</t>
    <phoneticPr fontId="5" type="noConversion"/>
  </si>
  <si>
    <t>개찰현황</t>
    <phoneticPr fontId="5" type="noConversion"/>
  </si>
  <si>
    <t>입찰참여업체</t>
    <phoneticPr fontId="5" type="noConversion"/>
  </si>
  <si>
    <t>낙찰하한율</t>
    <phoneticPr fontId="5" type="noConversion"/>
  </si>
  <si>
    <t>투찰율</t>
    <phoneticPr fontId="5" type="noConversion"/>
  </si>
  <si>
    <t>투찰금액</t>
    <phoneticPr fontId="5" type="noConversion"/>
  </si>
  <si>
    <t>낙찰예정자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</si>
  <si>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</si>
  <si>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</si>
  <si>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</si>
  <si>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</si>
  <si>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</si>
  <si>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</si>
  <si>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</si>
  <si>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</si>
  <si>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</si>
  <si>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</si>
  <si>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</si>
  <si>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</si>
  <si>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</si>
  <si>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</si>
  <si>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</si>
  <si>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</si>
  <si>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5" type="noConversion"/>
  </si>
  <si>
    <t>대표자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</si>
  <si>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</si>
  <si>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</si>
  <si>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</si>
  <si>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</si>
  <si>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</si>
  <si>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(단위:원)</t>
    <phoneticPr fontId="5" type="noConversion"/>
  </si>
  <si>
    <t>(단위:원)</t>
    <phoneticPr fontId="5" type="noConversion"/>
  </si>
  <si>
    <t>계약현황</t>
    <phoneticPr fontId="5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</si>
  <si>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</si>
  <si>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</si>
  <si>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</si>
  <si>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</si>
  <si>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</si>
  <si>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</si>
  <si>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</si>
  <si>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</si>
  <si>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</si>
  <si>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5" type="noConversion"/>
  </si>
  <si>
    <t>예산액
(단위:천원)</t>
    <phoneticPr fontId="5" type="noConversion"/>
  </si>
  <si>
    <t>준공일
(기성준공일)</t>
    <phoneticPr fontId="5" type="noConversion"/>
  </si>
  <si>
    <t>지방자치를 당사자로 하는 계약에 관한 법률 시행령 제25조1항에 의한 수의계약</t>
    <phoneticPr fontId="5" type="noConversion"/>
  </si>
  <si>
    <t>물품 발주계획</t>
    <phoneticPr fontId="5" type="noConversion"/>
  </si>
  <si>
    <t>발주년도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</si>
  <si>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</si>
  <si>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</si>
  <si>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</si>
  <si>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</si>
  <si>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</si>
  <si>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</si>
  <si>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담당자</t>
    <phoneticPr fontId="5" type="noConversion"/>
  </si>
  <si>
    <t>연락처</t>
    <phoneticPr fontId="5" type="noConversion"/>
  </si>
  <si>
    <t>일반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</si>
  <si>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</si>
  <si>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</si>
  <si>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</si>
  <si>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</si>
  <si>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</si>
  <si>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</si>
  <si>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</si>
  <si>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</si>
  <si>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</si>
  <si>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계
(단위:천원)</t>
    <phoneticPr fontId="5" type="noConversion"/>
  </si>
  <si>
    <t>기타
(단위:천원)</t>
    <phoneticPr fontId="5" type="noConversion"/>
  </si>
  <si>
    <t>관급자재대
(단위:천원)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</si>
  <si>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</si>
  <si>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</si>
  <si>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</si>
  <si>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</si>
  <si>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계약기간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</si>
  <si>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</si>
  <si>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</si>
  <si>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</si>
  <si>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</si>
  <si>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</si>
  <si>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</si>
  <si>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</si>
  <si>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도급액
(단위:천원)</t>
    <phoneticPr fontId="5" type="noConversion"/>
  </si>
  <si>
    <t>분당서현청소년수련관</t>
    <phoneticPr fontId="5" type="noConversion"/>
  </si>
  <si>
    <t>(연중)보안시스템 유지관리</t>
    <phoneticPr fontId="5" type="noConversion"/>
  </si>
  <si>
    <t xml:space="preserve">(연중)소방안전관리 업무대행 </t>
    <phoneticPr fontId="5" type="noConversion"/>
  </si>
  <si>
    <t>수의 1인 견적</t>
    <phoneticPr fontId="5" type="noConversion"/>
  </si>
  <si>
    <t>소액수의</t>
    <phoneticPr fontId="5" type="noConversion"/>
  </si>
  <si>
    <t>- 해당사항 없음 -</t>
    <phoneticPr fontId="5" type="noConversion"/>
  </si>
  <si>
    <t>- 해당사항없음 -</t>
    <phoneticPr fontId="5" type="noConversion"/>
  </si>
  <si>
    <t>(연중)승강기 유지관리</t>
    <phoneticPr fontId="5" type="noConversion"/>
  </si>
  <si>
    <t>(연중)위생설비 임대</t>
    <phoneticPr fontId="5" type="noConversion"/>
  </si>
  <si>
    <t>(연중)방과후아카데미 복합기 임대</t>
    <phoneticPr fontId="5" type="noConversion"/>
  </si>
  <si>
    <t>(연중)방과후아카데미 위탁급식</t>
    <phoneticPr fontId="5" type="noConversion"/>
  </si>
  <si>
    <t>(연중)시설관리용역</t>
    <phoneticPr fontId="5" type="noConversion"/>
  </si>
  <si>
    <t>(연중)방과후아카데미 귀가차량</t>
    <phoneticPr fontId="5" type="noConversion"/>
  </si>
  <si>
    <t>(연중)업무용 사무기기(복합기) 임대</t>
    <phoneticPr fontId="5" type="noConversion"/>
  </si>
  <si>
    <t>(연중)방역소독 위탁</t>
    <phoneticPr fontId="5" type="noConversion"/>
  </si>
  <si>
    <t>2018.12.28.</t>
    <phoneticPr fontId="5" type="noConversion"/>
  </si>
  <si>
    <t>2018.12.31.</t>
    <phoneticPr fontId="5" type="noConversion"/>
  </si>
  <si>
    <t>2019.01.10.</t>
    <phoneticPr fontId="5" type="noConversion"/>
  </si>
  <si>
    <t>㈜도솔방재</t>
    <phoneticPr fontId="29" type="noConversion"/>
  </si>
  <si>
    <t>㈜에스원</t>
  </si>
  <si>
    <t>오티스엘리베이터</t>
    <phoneticPr fontId="29" type="noConversion"/>
  </si>
  <si>
    <t>코웨이㈜</t>
    <phoneticPr fontId="29" type="noConversion"/>
  </si>
  <si>
    <t>신도종합서비스</t>
    <phoneticPr fontId="29" type="noConversion"/>
  </si>
  <si>
    <t>주식회사 사나푸드</t>
    <phoneticPr fontId="29" type="noConversion"/>
  </si>
  <si>
    <t>사회복지법인 미래재단</t>
    <phoneticPr fontId="29" type="noConversion"/>
  </si>
  <si>
    <t>㈜서울이라인</t>
    <phoneticPr fontId="29" type="noConversion"/>
  </si>
  <si>
    <t>신도종합서비스</t>
    <phoneticPr fontId="29" type="noConversion"/>
  </si>
  <si>
    <t>주식회사 한창</t>
    <phoneticPr fontId="29" type="noConversion"/>
  </si>
  <si>
    <t>2019.02.01.</t>
    <phoneticPr fontId="5" type="noConversion"/>
  </si>
  <si>
    <t>2019.12.16.</t>
    <phoneticPr fontId="5" type="noConversion"/>
  </si>
  <si>
    <t>2019.01.01.</t>
    <phoneticPr fontId="5" type="noConversion"/>
  </si>
  <si>
    <t>2019.12.31.</t>
    <phoneticPr fontId="5" type="noConversion"/>
  </si>
  <si>
    <t>2018.12.27.</t>
    <phoneticPr fontId="5" type="noConversion"/>
  </si>
  <si>
    <t>'- 해당사항 없음 -</t>
  </si>
  <si>
    <t xml:space="preserve">(연중)소방안전관리 업무대행 </t>
  </si>
  <si>
    <t>㈜도솔방재</t>
  </si>
  <si>
    <t>2019년</t>
    <phoneticPr fontId="5" type="noConversion"/>
  </si>
  <si>
    <t>2019년</t>
    <phoneticPr fontId="5" type="noConversion"/>
  </si>
  <si>
    <t>수의계약</t>
  </si>
  <si>
    <t>분당서현청소년수련관</t>
  </si>
  <si>
    <t>분당서현청소년수련관</t>
    <phoneticPr fontId="5" type="noConversion"/>
  </si>
  <si>
    <t>2019년</t>
    <phoneticPr fontId="5" type="noConversion"/>
  </si>
  <si>
    <t>12월</t>
    <phoneticPr fontId="5" type="noConversion"/>
  </si>
  <si>
    <t>12월 동아리축제 음향장비 임차</t>
    <phoneticPr fontId="5" type="noConversion"/>
  </si>
  <si>
    <t>이학은</t>
    <phoneticPr fontId="5" type="noConversion"/>
  </si>
  <si>
    <t>031-729-9437</t>
    <phoneticPr fontId="5" type="noConversion"/>
  </si>
  <si>
    <t>2019.11.30.</t>
  </si>
  <si>
    <t>2019.11.30.</t>
    <phoneticPr fontId="5" type="noConversion"/>
  </si>
  <si>
    <t>2019.12.02.</t>
  </si>
  <si>
    <t>2019.12.02.</t>
    <phoneticPr fontId="5" type="noConversion"/>
  </si>
  <si>
    <t>2019년 하반기 저수조(물탱크)청소</t>
  </si>
  <si>
    <t>2019년 하반기 저수조(물탱크)청소</t>
    <phoneticPr fontId="5" type="noConversion"/>
  </si>
  <si>
    <t>판형열교환기 세관공사</t>
  </si>
  <si>
    <t>판형열교환기 세관공사</t>
    <phoneticPr fontId="5" type="noConversion"/>
  </si>
  <si>
    <t>공연장 정기 안전진단 검사</t>
  </si>
  <si>
    <t>공연장 정기 안전진단 검사</t>
    <phoneticPr fontId="5" type="noConversion"/>
  </si>
  <si>
    <t>주차장 출입구 미끄럼 방지 시공</t>
  </si>
  <si>
    <t>주차장 출입구 미끄럼 방지 시공</t>
    <phoneticPr fontId="5" type="noConversion"/>
  </si>
  <si>
    <t>한국사활동 근현대사 역사캠프 차량 임차</t>
    <phoneticPr fontId="5" type="noConversion"/>
  </si>
  <si>
    <t>㈜한창</t>
  </si>
  <si>
    <t>㈜크린피아에스</t>
  </si>
  <si>
    <t>㈜에스이테크컨설팅</t>
  </si>
  <si>
    <t>뉴한솔고속</t>
  </si>
  <si>
    <t>2019.10.31.</t>
  </si>
  <si>
    <t>2019.11.04.</t>
  </si>
  <si>
    <t>2019.11.07.</t>
  </si>
  <si>
    <t>2019.11.21.</t>
  </si>
  <si>
    <t>2019.11.03.</t>
  </si>
  <si>
    <t>2019.11.03.</t>
    <phoneticPr fontId="5" type="noConversion"/>
  </si>
  <si>
    <t>2019.11.04.</t>
    <phoneticPr fontId="5" type="noConversion"/>
  </si>
  <si>
    <t>2019.11.08.</t>
    <phoneticPr fontId="5" type="noConversion"/>
  </si>
  <si>
    <t>2019.11.23.</t>
    <phoneticPr fontId="5" type="noConversion"/>
  </si>
  <si>
    <t>2019.11.06.</t>
  </si>
  <si>
    <t>2019.11.11.</t>
  </si>
  <si>
    <t>2019.11.24.</t>
  </si>
  <si>
    <t>2019 성남시청소년어울림마당 2차 초청공연비(치어리딩)</t>
  </si>
  <si>
    <t>2019 성남시청소년어울림마당 2차 초청공연비(마술)</t>
  </si>
  <si>
    <t>제10회 성남시청소년창의과학축제 부스운영(로봇체험) 프로그램 진행비</t>
  </si>
  <si>
    <t>제10회 성남시청소년창의과학축제 부스운영 및 프로그램 진행(게임체험)</t>
  </si>
  <si>
    <t>제10회 성남시청소년창의과학축제 홍보물 제작</t>
  </si>
  <si>
    <t>제10회 성남시청소년창의과학축제 무대 및 부스 운영물품 대여</t>
  </si>
  <si>
    <t>동명여자고등학교 치어리딩</t>
  </si>
  <si>
    <t>매직어클락</t>
  </si>
  <si>
    <t>바이플러그㈜</t>
  </si>
  <si>
    <t>잇 게임즈</t>
  </si>
  <si>
    <t>조아트</t>
  </si>
  <si>
    <t>마케팅스토리</t>
  </si>
  <si>
    <t>공연장 정기 안전진단 검사</t>
    <phoneticPr fontId="5" type="noConversion"/>
  </si>
  <si>
    <t>2019.11.04.~11.06.</t>
    <phoneticPr fontId="5" type="noConversion"/>
  </si>
  <si>
    <t>2019.11.06.</t>
    <phoneticPr fontId="5" type="noConversion"/>
  </si>
  <si>
    <t>㈜에스이테크컨설팅</t>
    <phoneticPr fontId="5" type="noConversion"/>
  </si>
  <si>
    <t>서울시 송파구 백제고분로50길 31, 4층</t>
    <phoneticPr fontId="5" type="noConversion"/>
  </si>
  <si>
    <t>경기도 성남시 중원구 희망로 323 2층 201호</t>
    <phoneticPr fontId="5" type="noConversion"/>
  </si>
  <si>
    <t>경기도 성남시 수정구 산성대로 189</t>
    <phoneticPr fontId="5" type="noConversion"/>
  </si>
  <si>
    <t>㈜한창</t>
    <phoneticPr fontId="5" type="noConversion"/>
  </si>
  <si>
    <t>뉴한솔고속</t>
    <phoneticPr fontId="5" type="noConversion"/>
  </si>
  <si>
    <t>2019.11.07.</t>
    <phoneticPr fontId="5" type="noConversion"/>
  </si>
  <si>
    <t>2019.11.08.~11.11.</t>
    <phoneticPr fontId="5" type="noConversion"/>
  </si>
  <si>
    <t>2019.11.11.</t>
    <phoneticPr fontId="5" type="noConversion"/>
  </si>
  <si>
    <t>주차장 출입구 미끄럼 방지 시공</t>
    <phoneticPr fontId="5" type="noConversion"/>
  </si>
  <si>
    <t>2019.11.21.</t>
    <phoneticPr fontId="5" type="noConversion"/>
  </si>
  <si>
    <t>2019.11.23.~11.24.</t>
    <phoneticPr fontId="5" type="noConversion"/>
  </si>
  <si>
    <t>2019.11.24.</t>
    <phoneticPr fontId="5" type="noConversion"/>
  </si>
  <si>
    <t>유재우</t>
    <phoneticPr fontId="5" type="noConversion"/>
  </si>
  <si>
    <t>김은영</t>
    <phoneticPr fontId="5" type="noConversion"/>
  </si>
  <si>
    <t>박예숙</t>
    <phoneticPr fontId="5" type="noConversion"/>
  </si>
  <si>
    <t>공연장 정기 안전진단 검사</t>
    <phoneticPr fontId="5" type="noConversion"/>
  </si>
  <si>
    <t>주차장 출입구 미끄럼 방지 시공</t>
    <phoneticPr fontId="5" type="noConversion"/>
  </si>
  <si>
    <t>한국사활동 근현대사 역사캠프 차량 임차</t>
    <phoneticPr fontId="5" type="noConversion"/>
  </si>
  <si>
    <t>2019.11.04.</t>
    <phoneticPr fontId="5" type="noConversion"/>
  </si>
  <si>
    <t>2019.11.04.~11.06.</t>
    <phoneticPr fontId="5" type="noConversion"/>
  </si>
  <si>
    <t>㈜에스이테크컨설팅</t>
    <phoneticPr fontId="5" type="noConversion"/>
  </si>
  <si>
    <t>서울시 송파구 백제고분로50길 31, 4층</t>
    <phoneticPr fontId="5" type="noConversion"/>
  </si>
  <si>
    <t>2019.11.07.</t>
    <phoneticPr fontId="5" type="noConversion"/>
  </si>
  <si>
    <t>2019.11.08.~11.11.</t>
    <phoneticPr fontId="5" type="noConversion"/>
  </si>
  <si>
    <t>㈜한창</t>
    <phoneticPr fontId="5" type="noConversion"/>
  </si>
  <si>
    <t>경기도 성남시 중원구 희망로 323 2층 201호</t>
    <phoneticPr fontId="5" type="noConversion"/>
  </si>
  <si>
    <t>2019.11.21.</t>
    <phoneticPr fontId="5" type="noConversion"/>
  </si>
  <si>
    <t>2019.11.23.~11.24.</t>
    <phoneticPr fontId="5" type="noConversion"/>
  </si>
  <si>
    <t>뉴한솔고속</t>
    <phoneticPr fontId="5" type="noConversion"/>
  </si>
  <si>
    <t>경기도 성남시 수정구 산성대로 189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</si>
</sst>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9"/>
      <color theme="1"/>
      <name val="굴림체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auto="1"/>
      </right>
      <top style="double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auto="1"/>
      </right>
      <top/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27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 shrinkToFit="1"/>
    </xf>
    <xf numFmtId="9" fontId="18" fillId="0" borderId="5" xfId="0" applyNumberFormat="1" applyFont="1" applyBorder="1" applyAlignment="1">
      <alignment horizontal="center" vertical="center" shrinkToFit="1"/>
    </xf>
    <xf numFmtId="14" fontId="18" fillId="0" borderId="5" xfId="0" applyNumberFormat="1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3" fontId="18" fillId="0" borderId="5" xfId="0" applyNumberFormat="1" applyFont="1" applyBorder="1" applyAlignment="1">
      <alignment horizontal="right" vertical="center" shrinkToFit="1"/>
    </xf>
    <xf numFmtId="0" fontId="0" fillId="0" borderId="0" xfId="0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6" fontId="4" fillId="0" borderId="0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8" fontId="10" fillId="2" borderId="37" xfId="0" applyNumberFormat="1" applyFont="1" applyFill="1" applyBorder="1" applyAlignment="1" applyProtection="1">
      <alignment horizontal="center" vertical="center"/>
    </xf>
    <xf numFmtId="0" fontId="25" fillId="0" borderId="39" xfId="0" applyNumberFormat="1" applyFont="1" applyFill="1" applyBorder="1" applyAlignment="1" applyProtection="1">
      <alignment horizontal="center" vertical="center"/>
    </xf>
    <xf numFmtId="177" fontId="9" fillId="0" borderId="40" xfId="0" quotePrefix="1" applyNumberFormat="1" applyFont="1" applyBorder="1" applyAlignment="1">
      <alignment horizontal="center" vertical="center" shrinkToFit="1"/>
    </xf>
    <xf numFmtId="178" fontId="10" fillId="0" borderId="40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/>
    </xf>
    <xf numFmtId="49" fontId="9" fillId="2" borderId="1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7" fontId="9" fillId="0" borderId="16" xfId="0" applyNumberFormat="1" applyFont="1" applyFill="1" applyBorder="1" applyAlignment="1">
      <alignment horizontal="left" vertical="center" shrinkToFit="1"/>
    </xf>
    <xf numFmtId="177" fontId="9" fillId="0" borderId="20" xfId="0" applyNumberFormat="1" applyFont="1" applyFill="1" applyBorder="1" applyAlignment="1">
      <alignment horizontal="left" vertical="center" shrinkToFit="1"/>
    </xf>
    <xf numFmtId="49" fontId="9" fillId="2" borderId="12" xfId="0" applyNumberFormat="1" applyFont="1" applyFill="1" applyBorder="1" applyAlignment="1" applyProtection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 wrapText="1"/>
    </xf>
    <xf numFmtId="0" fontId="0" fillId="0" borderId="23" xfId="0" applyNumberFormat="1" applyFont="1" applyFill="1" applyBorder="1" applyAlignment="1" applyProtection="1">
      <alignment horizontal="center" vertical="center"/>
    </xf>
    <xf numFmtId="0" fontId="0" fillId="0" borderId="24" xfId="0" quotePrefix="1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4" xfId="0" quotePrefix="1" applyNumberFormat="1" applyFont="1" applyFill="1" applyBorder="1" applyAlignment="1" applyProtection="1">
      <alignment horizontal="left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10" fillId="0" borderId="24" xfId="0" quotePrefix="1" applyNumberFormat="1" applyFont="1" applyFill="1" applyBorder="1" applyAlignment="1" applyProtection="1">
      <alignment horizontal="center" vertical="center"/>
    </xf>
    <xf numFmtId="0" fontId="0" fillId="0" borderId="27" xfId="0" applyNumberFormat="1" applyFont="1" applyFill="1" applyBorder="1" applyAlignment="1" applyProtection="1"/>
    <xf numFmtId="0" fontId="0" fillId="0" borderId="28" xfId="0" quotePrefix="1" applyNumberFormat="1" applyFont="1" applyFill="1" applyBorder="1" applyAlignment="1" applyProtection="1">
      <alignment horizontal="center" vertical="center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0" fillId="0" borderId="28" xfId="0" quotePrefix="1" applyNumberFormat="1" applyFont="1" applyFill="1" applyBorder="1" applyAlignment="1" applyProtection="1">
      <alignment horizontal="left" vertical="center"/>
    </xf>
    <xf numFmtId="0" fontId="0" fillId="0" borderId="28" xfId="0" applyNumberFormat="1" applyFont="1" applyFill="1" applyBorder="1" applyAlignment="1" applyProtection="1">
      <alignment vertical="center"/>
    </xf>
    <xf numFmtId="0" fontId="0" fillId="0" borderId="28" xfId="0" applyNumberFormat="1" applyFont="1" applyFill="1" applyBorder="1" applyAlignment="1" applyProtection="1"/>
    <xf numFmtId="0" fontId="0" fillId="0" borderId="29" xfId="0" applyNumberFormat="1" applyFont="1" applyFill="1" applyBorder="1" applyAlignment="1" applyProtection="1"/>
    <xf numFmtId="0" fontId="10" fillId="0" borderId="28" xfId="0" quotePrefix="1" applyNumberFormat="1" applyFont="1" applyFill="1" applyBorder="1" applyAlignment="1" applyProtection="1">
      <alignment horizontal="center" vertical="center"/>
    </xf>
    <xf numFmtId="41" fontId="10" fillId="0" borderId="40" xfId="1" applyFont="1" applyFill="1" applyBorder="1" applyAlignment="1" applyProtection="1">
      <alignment horizontal="center" vertical="center"/>
    </xf>
    <xf numFmtId="177" fontId="28" fillId="0" borderId="26" xfId="0" applyNumberFormat="1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 shrinkToFit="1"/>
    </xf>
    <xf numFmtId="0" fontId="0" fillId="4" borderId="0" xfId="0" applyFill="1"/>
    <xf numFmtId="0" fontId="21" fillId="4" borderId="23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177" fontId="9" fillId="4" borderId="17" xfId="0" applyNumberFormat="1" applyFont="1" applyFill="1" applyBorder="1" applyAlignment="1">
      <alignment horizontal="left" vertical="center" shrinkToFit="1"/>
    </xf>
    <xf numFmtId="38" fontId="25" fillId="4" borderId="15" xfId="2" applyNumberFormat="1" applyFont="1" applyFill="1" applyBorder="1" applyAlignment="1">
      <alignment horizontal="center" vertical="center"/>
    </xf>
    <xf numFmtId="178" fontId="25" fillId="4" borderId="15" xfId="0" applyNumberFormat="1" applyFont="1" applyFill="1" applyBorder="1" applyAlignment="1">
      <alignment horizontal="center" vertical="center"/>
    </xf>
    <xf numFmtId="177" fontId="9" fillId="4" borderId="15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4" borderId="0" xfId="0" applyFill="1"/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8" xfId="0" quotePrefix="1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177" fontId="9" fillId="4" borderId="17" xfId="0" applyNumberFormat="1" applyFont="1" applyFill="1" applyBorder="1" applyAlignment="1">
      <alignment horizontal="left" vertical="center" wrapText="1" shrinkToFit="1"/>
    </xf>
    <xf numFmtId="178" fontId="9" fillId="4" borderId="15" xfId="0" applyNumberFormat="1" applyFont="1" applyFill="1" applyBorder="1" applyAlignment="1">
      <alignment horizontal="center" vertical="center"/>
    </xf>
    <xf numFmtId="177" fontId="9" fillId="4" borderId="18" xfId="0" applyNumberFormat="1" applyFont="1" applyFill="1" applyBorder="1" applyAlignment="1">
      <alignment horizontal="left" vertical="center" shrinkToFit="1"/>
    </xf>
    <xf numFmtId="178" fontId="9" fillId="4" borderId="19" xfId="0" applyNumberFormat="1" applyFont="1" applyFill="1" applyBorder="1" applyAlignment="1">
      <alignment horizontal="center" vertical="center"/>
    </xf>
    <xf numFmtId="178" fontId="25" fillId="4" borderId="19" xfId="0" applyNumberFormat="1" applyFont="1" applyFill="1" applyBorder="1" applyAlignment="1">
      <alignment horizontal="center" vertical="center"/>
    </xf>
    <xf numFmtId="177" fontId="9" fillId="4" borderId="19" xfId="0" applyNumberFormat="1" applyFont="1" applyFill="1" applyBorder="1" applyAlignment="1">
      <alignment horizontal="center" vertical="center"/>
    </xf>
    <xf numFmtId="0" fontId="25" fillId="4" borderId="15" xfId="11" applyFont="1" applyFill="1" applyBorder="1" applyAlignment="1">
      <alignment horizontal="center" vertical="center" shrinkToFit="1"/>
    </xf>
    <xf numFmtId="180" fontId="9" fillId="4" borderId="15" xfId="12" applyNumberFormat="1" applyFont="1" applyFill="1" applyBorder="1" applyAlignment="1">
      <alignment vertical="center" wrapText="1"/>
    </xf>
    <xf numFmtId="0" fontId="25" fillId="4" borderId="19" xfId="11" applyFont="1" applyFill="1" applyBorder="1" applyAlignment="1">
      <alignment horizontal="center" vertical="center" shrinkToFit="1"/>
    </xf>
    <xf numFmtId="180" fontId="9" fillId="4" borderId="19" xfId="12" applyNumberFormat="1" applyFont="1" applyFill="1" applyBorder="1" applyAlignment="1">
      <alignment vertical="center" wrapText="1"/>
    </xf>
    <xf numFmtId="0" fontId="25" fillId="4" borderId="15" xfId="0" applyNumberFormat="1" applyFont="1" applyFill="1" applyBorder="1" applyAlignment="1" applyProtection="1">
      <alignment horizontal="center" vertical="center"/>
    </xf>
    <xf numFmtId="177" fontId="9" fillId="4" borderId="15" xfId="0" applyNumberFormat="1" applyFont="1" applyFill="1" applyBorder="1" applyAlignment="1">
      <alignment horizontal="left" vertical="center" shrinkToFit="1"/>
    </xf>
    <xf numFmtId="41" fontId="25" fillId="4" borderId="15" xfId="1" applyFont="1" applyFill="1" applyBorder="1" applyAlignment="1" applyProtection="1">
      <alignment horizontal="center" vertical="center" wrapText="1"/>
    </xf>
    <xf numFmtId="41" fontId="27" fillId="4" borderId="15" xfId="1" applyFont="1" applyFill="1" applyBorder="1" applyAlignment="1" applyProtection="1">
      <alignment horizontal="center" vertical="center" wrapText="1"/>
    </xf>
    <xf numFmtId="41" fontId="9" fillId="4" borderId="16" xfId="1" applyFont="1" applyFill="1" applyBorder="1" applyAlignment="1">
      <alignment horizontal="center" vertical="center" wrapText="1"/>
    </xf>
    <xf numFmtId="177" fontId="9" fillId="4" borderId="15" xfId="0" applyNumberFormat="1" applyFont="1" applyFill="1" applyBorder="1" applyAlignment="1">
      <alignment horizontal="left" vertical="center" wrapText="1" shrinkToFit="1"/>
    </xf>
    <xf numFmtId="0" fontId="25" fillId="4" borderId="19" xfId="0" applyNumberFormat="1" applyFont="1" applyFill="1" applyBorder="1" applyAlignment="1" applyProtection="1">
      <alignment horizontal="center" vertical="center"/>
    </xf>
    <xf numFmtId="177" fontId="9" fillId="4" borderId="19" xfId="0" applyNumberFormat="1" applyFont="1" applyFill="1" applyBorder="1" applyAlignment="1">
      <alignment horizontal="left" vertical="center" shrinkToFit="1"/>
    </xf>
    <xf numFmtId="41" fontId="25" fillId="4" borderId="19" xfId="1" applyFont="1" applyFill="1" applyBorder="1" applyAlignment="1" applyProtection="1">
      <alignment horizontal="center" vertical="center" wrapText="1"/>
    </xf>
    <xf numFmtId="41" fontId="27" fillId="4" borderId="19" xfId="1" applyFont="1" applyFill="1" applyBorder="1" applyAlignment="1" applyProtection="1">
      <alignment horizontal="center" vertical="center" wrapText="1"/>
    </xf>
    <xf numFmtId="41" fontId="9" fillId="4" borderId="20" xfId="1" applyFont="1" applyFill="1" applyBorder="1" applyAlignment="1">
      <alignment horizontal="center" vertical="center" wrapText="1"/>
    </xf>
    <xf numFmtId="41" fontId="25" fillId="4" borderId="41" xfId="1" applyFont="1" applyFill="1" applyBorder="1" applyAlignment="1" applyProtection="1">
      <alignment horizontal="center" vertical="center" wrapText="1"/>
    </xf>
    <xf numFmtId="41" fontId="9" fillId="4" borderId="42" xfId="1" applyFont="1" applyFill="1" applyBorder="1" applyAlignment="1">
      <alignment horizontal="center" vertical="center" wrapText="1"/>
    </xf>
    <xf numFmtId="0" fontId="25" fillId="4" borderId="0" xfId="0" applyFont="1" applyFill="1"/>
    <xf numFmtId="177" fontId="9" fillId="4" borderId="44" xfId="0" applyNumberFormat="1" applyFont="1" applyFill="1" applyBorder="1" applyAlignment="1">
      <alignment horizontal="left" vertical="center" shrinkToFit="1"/>
    </xf>
    <xf numFmtId="41" fontId="25" fillId="4" borderId="43" xfId="1" applyFont="1" applyFill="1" applyBorder="1" applyAlignment="1" applyProtection="1">
      <alignment horizontal="center" vertical="center" wrapText="1"/>
    </xf>
    <xf numFmtId="41" fontId="9" fillId="4" borderId="44" xfId="1" applyFont="1" applyFill="1" applyBorder="1" applyAlignment="1">
      <alignment horizontal="center" vertical="center" wrapText="1"/>
    </xf>
    <xf numFmtId="0" fontId="25" fillId="0" borderId="0" xfId="0" applyFont="1"/>
    <xf numFmtId="180" fontId="30" fillId="4" borderId="15" xfId="12" applyNumberFormat="1" applyFont="1" applyFill="1" applyBorder="1" applyAlignment="1">
      <alignment vertical="center" wrapText="1"/>
    </xf>
    <xf numFmtId="41" fontId="21" fillId="4" borderId="24" xfId="1" applyFont="1" applyFill="1" applyBorder="1" applyAlignment="1">
      <alignment horizontal="center" vertical="center" wrapText="1"/>
    </xf>
    <xf numFmtId="0" fontId="31" fillId="4" borderId="45" xfId="12" applyFont="1" applyFill="1" applyBorder="1" applyAlignment="1">
      <alignment vertical="center" shrinkToFi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1" fillId="4" borderId="47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 wrapText="1"/>
    </xf>
    <xf numFmtId="0" fontId="21" fillId="4" borderId="48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 shrinkToFit="1"/>
    </xf>
    <xf numFmtId="0" fontId="21" fillId="4" borderId="49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/>
    </xf>
    <xf numFmtId="179" fontId="21" fillId="3" borderId="51" xfId="0" applyNumberFormat="1" applyFont="1" applyFill="1" applyBorder="1" applyAlignment="1">
      <alignment horizontal="center" vertical="center" wrapText="1"/>
    </xf>
    <xf numFmtId="0" fontId="21" fillId="3" borderId="52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49" fontId="9" fillId="2" borderId="13" xfId="0" applyNumberFormat="1" applyFont="1" applyFill="1" applyBorder="1" applyAlignment="1" applyProtection="1">
      <alignment horizontal="center" vertical="center" shrinkToFit="1"/>
    </xf>
    <xf numFmtId="0" fontId="25" fillId="4" borderId="46" xfId="12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17" fillId="2" borderId="54" xfId="0" applyFont="1" applyFill="1" applyBorder="1" applyAlignment="1">
      <alignment horizontal="center" vertical="center" wrapText="1"/>
    </xf>
    <xf numFmtId="3" fontId="18" fillId="0" borderId="59" xfId="0" applyNumberFormat="1" applyFont="1" applyBorder="1" applyAlignment="1">
      <alignment horizontal="right" vertical="center" shrinkToFit="1"/>
    </xf>
    <xf numFmtId="0" fontId="18" fillId="0" borderId="59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20" fillId="0" borderId="61" xfId="0" applyFont="1" applyBorder="1" applyAlignment="1">
      <alignment horizontal="center" vertical="center" shrinkToFit="1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41" fontId="21" fillId="4" borderId="48" xfId="26" applyFont="1" applyFill="1" applyBorder="1" applyAlignment="1">
      <alignment horizontal="center" vertical="center" wrapText="1"/>
    </xf>
    <xf numFmtId="0" fontId="25" fillId="4" borderId="62" xfId="12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5" fillId="4" borderId="63" xfId="12" applyFont="1" applyFill="1" applyBorder="1" applyAlignment="1">
      <alignment vertical="center" shrinkToFit="1"/>
    </xf>
    <xf numFmtId="0" fontId="25" fillId="4" borderId="41" xfId="11" applyFont="1" applyFill="1" applyBorder="1" applyAlignment="1">
      <alignment horizontal="center" vertical="center" shrinkToFit="1"/>
    </xf>
    <xf numFmtId="177" fontId="9" fillId="4" borderId="41" xfId="12" applyNumberFormat="1" applyFont="1" applyFill="1" applyBorder="1" applyAlignment="1">
      <alignment vertical="center" wrapText="1"/>
    </xf>
    <xf numFmtId="176" fontId="25" fillId="4" borderId="41" xfId="12" applyNumberFormat="1" applyFont="1" applyFill="1" applyBorder="1" applyAlignment="1">
      <alignment horizontal="center" vertical="center" wrapText="1"/>
    </xf>
    <xf numFmtId="177" fontId="9" fillId="4" borderId="15" xfId="12" applyNumberFormat="1" applyFont="1" applyFill="1" applyBorder="1" applyAlignment="1">
      <alignment vertical="center" wrapText="1"/>
    </xf>
    <xf numFmtId="176" fontId="25" fillId="4" borderId="15" xfId="12" applyNumberFormat="1" applyFont="1" applyFill="1" applyBorder="1" applyAlignment="1">
      <alignment horizontal="center" vertical="center" wrapText="1"/>
    </xf>
    <xf numFmtId="0" fontId="25" fillId="4" borderId="17" xfId="12" applyFont="1" applyFill="1" applyBorder="1" applyAlignment="1">
      <alignment vertical="center" shrinkToFit="1"/>
    </xf>
    <xf numFmtId="0" fontId="25" fillId="4" borderId="15" xfId="12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17" fillId="2" borderId="53" xfId="0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3" fontId="15" fillId="0" borderId="5" xfId="0" applyNumberFormat="1" applyFont="1" applyBorder="1" applyAlignment="1">
      <alignment horizontal="center" vertical="center" wrapText="1"/>
    </xf>
    <xf numFmtId="9" fontId="15" fillId="0" borderId="6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14" fontId="15" fillId="0" borderId="5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9" fillId="2" borderId="32" xfId="0" applyNumberFormat="1" applyFont="1" applyFill="1" applyBorder="1" applyAlignment="1" applyProtection="1">
      <alignment horizontal="center" vertical="center"/>
    </xf>
    <xf numFmtId="49" fontId="9" fillId="2" borderId="33" xfId="0" applyNumberFormat="1" applyFont="1" applyFill="1" applyBorder="1" applyAlignment="1" applyProtection="1">
      <alignment horizontal="center" vertical="center"/>
    </xf>
    <xf numFmtId="49" fontId="9" fillId="2" borderId="34" xfId="0" applyNumberFormat="1" applyFont="1" applyFill="1" applyBorder="1" applyAlignment="1" applyProtection="1">
      <alignment horizontal="center" vertical="center"/>
    </xf>
    <xf numFmtId="49" fontId="9" fillId="2" borderId="38" xfId="0" applyNumberFormat="1" applyFont="1" applyFill="1" applyBorder="1" applyAlignment="1" applyProtection="1">
      <alignment horizontal="center" vertical="center"/>
    </xf>
    <xf numFmtId="49" fontId="9" fillId="2" borderId="31" xfId="0" applyNumberFormat="1" applyFont="1" applyFill="1" applyBorder="1" applyAlignment="1" applyProtection="1">
      <alignment horizontal="center" vertical="center"/>
    </xf>
    <xf numFmtId="49" fontId="9" fillId="2" borderId="36" xfId="0" applyNumberFormat="1" applyFont="1" applyFill="1" applyBorder="1" applyAlignment="1" applyProtection="1">
      <alignment horizontal="center" vertical="center"/>
    </xf>
    <xf numFmtId="0" fontId="9" fillId="2" borderId="30" xfId="0" applyNumberFormat="1" applyFont="1" applyFill="1" applyBorder="1" applyAlignment="1" applyProtection="1">
      <alignment horizontal="center" vertical="center"/>
    </xf>
    <xf numFmtId="0" fontId="9" fillId="2" borderId="35" xfId="0" applyNumberFormat="1" applyFont="1" applyFill="1" applyBorder="1" applyAlignment="1" applyProtection="1">
      <alignment horizontal="center" vertical="center"/>
    </xf>
  </cellXfs>
  <cellStyles count="27">
    <cellStyle name="쉼표 [0]" xfId="1" builtinId="6"/>
    <cellStyle name="쉼표 [0] 10" xfId="25"/>
    <cellStyle name="쉼표 [0] 11" xfId="26"/>
    <cellStyle name="쉼표 [0] 2" xfId="3"/>
    <cellStyle name="쉼표 [0] 2 2" xfId="8"/>
    <cellStyle name="쉼표 [0] 2 2 2" xfId="20"/>
    <cellStyle name="쉼표 [0] 2 3" xfId="15"/>
    <cellStyle name="쉼표 [0] 3" xfId="4"/>
    <cellStyle name="쉼표 [0] 3 2" xfId="9"/>
    <cellStyle name="쉼표 [0] 3 2 2" xfId="21"/>
    <cellStyle name="쉼표 [0] 3 3" xfId="16"/>
    <cellStyle name="쉼표 [0] 4" xfId="2"/>
    <cellStyle name="쉼표 [0] 4 2" xfId="7"/>
    <cellStyle name="쉼표 [0] 4 2 2" xfId="19"/>
    <cellStyle name="쉼표 [0] 4 3" xfId="14"/>
    <cellStyle name="쉼표 [0] 5" xfId="5"/>
    <cellStyle name="쉼표 [0] 5 2" xfId="10"/>
    <cellStyle name="쉼표 [0] 5 2 2" xfId="22"/>
    <cellStyle name="쉼표 [0] 5 3" xfId="17"/>
    <cellStyle name="쉼표 [0] 6" xfId="6"/>
    <cellStyle name="쉼표 [0] 6 2" xfId="18"/>
    <cellStyle name="쉼표 [0] 7" xfId="13"/>
    <cellStyle name="쉼표 [0] 8" xfId="24"/>
    <cellStyle name="표준" xfId="0" builtinId="0"/>
    <cellStyle name="표준 2" xfId="12"/>
    <cellStyle name="표준 2 2" xfId="11"/>
    <cellStyle name="표준 2 2 2" xfId="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zoomScale="85" zoomScaleNormal="85" workbookViewId="0">
      <selection activeCell="B14" sqref="B14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8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57" t="s">
        <v>68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24.75" customHeight="1" thickBot="1" x14ac:dyDescent="0.2">
      <c r="A2" s="74" t="s">
        <v>69</v>
      </c>
      <c r="B2" s="75" t="s">
        <v>48</v>
      </c>
      <c r="C2" s="75" t="s">
        <v>70</v>
      </c>
      <c r="D2" s="75" t="s">
        <v>71</v>
      </c>
      <c r="E2" s="75" t="s">
        <v>72</v>
      </c>
      <c r="F2" s="75" t="s">
        <v>73</v>
      </c>
      <c r="G2" s="75" t="s">
        <v>74</v>
      </c>
      <c r="H2" s="75" t="s">
        <v>75</v>
      </c>
      <c r="I2" s="76" t="s">
        <v>49</v>
      </c>
      <c r="J2" s="76" t="s">
        <v>76</v>
      </c>
      <c r="K2" s="76" t="s">
        <v>77</v>
      </c>
      <c r="L2" s="77" t="s">
        <v>1</v>
      </c>
    </row>
    <row r="3" spans="1:12" s="65" customFormat="1" ht="24.75" customHeight="1" thickTop="1" thickBot="1" x14ac:dyDescent="0.2">
      <c r="A3" s="79" t="s">
        <v>141</v>
      </c>
      <c r="B3" s="80" t="s">
        <v>146</v>
      </c>
      <c r="C3" s="81" t="s">
        <v>137</v>
      </c>
      <c r="D3" s="82"/>
      <c r="E3" s="82"/>
      <c r="F3" s="82"/>
      <c r="G3" s="82"/>
      <c r="H3" s="82"/>
      <c r="I3" s="83"/>
      <c r="J3" s="84"/>
      <c r="K3" s="84"/>
      <c r="L3" s="85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11" sqref="B11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59" t="s">
        <v>96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 x14ac:dyDescent="0.2">
      <c r="A2" s="160"/>
      <c r="B2" s="160"/>
      <c r="C2" s="29"/>
      <c r="D2" s="29"/>
      <c r="E2" s="29"/>
      <c r="F2" s="29"/>
      <c r="G2" s="29"/>
      <c r="H2" s="29"/>
      <c r="I2" s="32" t="s">
        <v>3</v>
      </c>
    </row>
    <row r="3" spans="1:9" ht="26.25" customHeight="1" x14ac:dyDescent="0.15">
      <c r="A3" s="192" t="s">
        <v>4</v>
      </c>
      <c r="B3" s="190" t="s">
        <v>5</v>
      </c>
      <c r="C3" s="190" t="s">
        <v>79</v>
      </c>
      <c r="D3" s="190" t="s">
        <v>98</v>
      </c>
      <c r="E3" s="186" t="s">
        <v>101</v>
      </c>
      <c r="F3" s="187"/>
      <c r="G3" s="186" t="s">
        <v>102</v>
      </c>
      <c r="H3" s="187"/>
      <c r="I3" s="188" t="s">
        <v>97</v>
      </c>
    </row>
    <row r="4" spans="1:9" ht="28.5" customHeight="1" thickBot="1" x14ac:dyDescent="0.2">
      <c r="A4" s="193"/>
      <c r="B4" s="191"/>
      <c r="C4" s="191"/>
      <c r="D4" s="191"/>
      <c r="E4" s="35" t="s">
        <v>99</v>
      </c>
      <c r="F4" s="35" t="s">
        <v>100</v>
      </c>
      <c r="G4" s="35" t="s">
        <v>99</v>
      </c>
      <c r="H4" s="35" t="s">
        <v>100</v>
      </c>
      <c r="I4" s="189"/>
    </row>
    <row r="5" spans="1:9" ht="28.5" customHeight="1" thickTop="1" thickBot="1" x14ac:dyDescent="0.2">
      <c r="A5" s="36"/>
      <c r="B5" s="37" t="s">
        <v>110</v>
      </c>
      <c r="C5" s="38"/>
      <c r="D5" s="38"/>
      <c r="E5" s="61"/>
      <c r="F5" s="38"/>
      <c r="G5" s="61"/>
      <c r="H5" s="38"/>
      <c r="I5" s="62"/>
    </row>
    <row r="6" spans="1:9" x14ac:dyDescent="0.15">
      <c r="C6" s="33"/>
      <c r="D6" s="33"/>
      <c r="E6" s="33"/>
      <c r="F6" s="33"/>
      <c r="G6" s="33"/>
      <c r="H6" s="33"/>
      <c r="I6" s="34"/>
    </row>
    <row r="7" spans="1:9" x14ac:dyDescent="0.15">
      <c r="A7" s="2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10" sqref="C10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 x14ac:dyDescent="0.2">
      <c r="A1" s="157" t="s">
        <v>87</v>
      </c>
      <c r="B1" s="157"/>
      <c r="C1" s="157"/>
      <c r="D1" s="157"/>
      <c r="E1" s="157"/>
      <c r="F1" s="157"/>
      <c r="G1" s="157"/>
      <c r="H1" s="157"/>
      <c r="I1" s="157"/>
    </row>
    <row r="2" spans="1:12" ht="24.75" thickBot="1" x14ac:dyDescent="0.2">
      <c r="A2" s="125" t="s">
        <v>47</v>
      </c>
      <c r="B2" s="126" t="s">
        <v>48</v>
      </c>
      <c r="C2" s="127" t="s">
        <v>64</v>
      </c>
      <c r="D2" s="127" t="s">
        <v>0</v>
      </c>
      <c r="E2" s="128" t="s">
        <v>65</v>
      </c>
      <c r="F2" s="127" t="s">
        <v>49</v>
      </c>
      <c r="G2" s="127" t="s">
        <v>50</v>
      </c>
      <c r="H2" s="127" t="s">
        <v>51</v>
      </c>
      <c r="I2" s="129" t="s">
        <v>1</v>
      </c>
    </row>
    <row r="3" spans="1:12" s="78" customFormat="1" ht="24.95" customHeight="1" thickTop="1" thickBot="1" x14ac:dyDescent="0.2">
      <c r="A3" s="120" t="s">
        <v>145</v>
      </c>
      <c r="B3" s="121">
        <v>12</v>
      </c>
      <c r="C3" s="123" t="s">
        <v>147</v>
      </c>
      <c r="D3" s="122" t="s">
        <v>142</v>
      </c>
      <c r="E3" s="141">
        <v>1150</v>
      </c>
      <c r="F3" s="123" t="s">
        <v>143</v>
      </c>
      <c r="G3" s="122" t="s">
        <v>148</v>
      </c>
      <c r="H3" s="122" t="s">
        <v>149</v>
      </c>
      <c r="I3" s="124"/>
      <c r="J3" s="139"/>
      <c r="K3" s="140"/>
      <c r="L3" s="139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D28" sqref="D2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58" t="s">
        <v>93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27" customHeight="1" thickBot="1" x14ac:dyDescent="0.2">
      <c r="A2" s="16" t="s">
        <v>47</v>
      </c>
      <c r="B2" s="17" t="s">
        <v>48</v>
      </c>
      <c r="C2" s="18" t="s">
        <v>92</v>
      </c>
      <c r="D2" s="18" t="s">
        <v>91</v>
      </c>
      <c r="E2" s="18" t="s">
        <v>0</v>
      </c>
      <c r="F2" s="17" t="s">
        <v>103</v>
      </c>
      <c r="G2" s="17" t="s">
        <v>90</v>
      </c>
      <c r="H2" s="17" t="s">
        <v>89</v>
      </c>
      <c r="I2" s="17" t="s">
        <v>88</v>
      </c>
      <c r="J2" s="18" t="s">
        <v>49</v>
      </c>
      <c r="K2" s="18" t="s">
        <v>50</v>
      </c>
      <c r="L2" s="18" t="s">
        <v>51</v>
      </c>
      <c r="M2" s="19" t="s">
        <v>1</v>
      </c>
    </row>
    <row r="3" spans="1:13" s="78" customFormat="1" ht="27" customHeight="1" thickTop="1" thickBot="1" x14ac:dyDescent="0.2">
      <c r="A3" s="66" t="s">
        <v>140</v>
      </c>
      <c r="B3" s="67" t="s">
        <v>146</v>
      </c>
      <c r="C3" s="81" t="s">
        <v>137</v>
      </c>
      <c r="D3" s="68"/>
      <c r="E3" s="68"/>
      <c r="F3" s="115"/>
      <c r="G3" s="67"/>
      <c r="H3" s="67"/>
      <c r="I3" s="115"/>
      <c r="J3" s="68"/>
      <c r="K3" s="68"/>
      <c r="L3" s="68"/>
      <c r="M3" s="69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16" sqref="B16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59" t="s">
        <v>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6.25" thickBot="1" x14ac:dyDescent="0.2">
      <c r="A2" s="160"/>
      <c r="B2" s="160"/>
      <c r="C2" s="29"/>
      <c r="D2" s="29"/>
      <c r="E2" s="29"/>
      <c r="F2" s="42"/>
      <c r="G2" s="42"/>
      <c r="H2" s="42"/>
      <c r="I2" s="42"/>
      <c r="J2" s="161" t="s">
        <v>3</v>
      </c>
      <c r="K2" s="161"/>
    </row>
    <row r="3" spans="1:11" ht="22.5" customHeight="1" thickBot="1" x14ac:dyDescent="0.2">
      <c r="A3" s="39" t="s">
        <v>4</v>
      </c>
      <c r="B3" s="40" t="s">
        <v>5</v>
      </c>
      <c r="C3" s="40" t="s">
        <v>0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  <c r="K3" s="41" t="s">
        <v>1</v>
      </c>
    </row>
    <row r="4" spans="1:11" ht="26.25" customHeight="1" thickTop="1" thickBot="1" x14ac:dyDescent="0.2">
      <c r="A4" s="53"/>
      <c r="B4" s="60" t="s">
        <v>137</v>
      </c>
      <c r="C4" s="54"/>
      <c r="D4" s="55"/>
      <c r="E4" s="55"/>
      <c r="F4" s="56"/>
      <c r="G4" s="57"/>
      <c r="H4" s="58"/>
      <c r="I4" s="58"/>
      <c r="J4" s="58"/>
      <c r="K4" s="59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B4" sqref="B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59" t="s">
        <v>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6.25" thickBot="1" x14ac:dyDescent="0.2">
      <c r="A2" s="160"/>
      <c r="B2" s="160"/>
      <c r="C2" s="29"/>
      <c r="D2" s="29"/>
      <c r="E2" s="29"/>
      <c r="F2" s="42"/>
      <c r="G2" s="42"/>
      <c r="H2" s="42"/>
      <c r="I2" s="42"/>
      <c r="J2" s="161" t="s">
        <v>3</v>
      </c>
      <c r="K2" s="161"/>
    </row>
    <row r="3" spans="1:11" ht="22.5" customHeight="1" thickBot="1" x14ac:dyDescent="0.2">
      <c r="A3" s="39" t="s">
        <v>4</v>
      </c>
      <c r="B3" s="40" t="s">
        <v>5</v>
      </c>
      <c r="C3" s="40" t="s">
        <v>0</v>
      </c>
      <c r="D3" s="40" t="s">
        <v>8</v>
      </c>
      <c r="E3" s="40" t="s">
        <v>24</v>
      </c>
      <c r="F3" s="40" t="s">
        <v>20</v>
      </c>
      <c r="G3" s="40" t="s">
        <v>25</v>
      </c>
      <c r="H3" s="40" t="s">
        <v>28</v>
      </c>
      <c r="I3" s="40" t="s">
        <v>26</v>
      </c>
      <c r="J3" s="40" t="s">
        <v>27</v>
      </c>
      <c r="K3" s="41" t="s">
        <v>1</v>
      </c>
    </row>
    <row r="4" spans="1:11" ht="26.25" customHeight="1" thickTop="1" thickBot="1" x14ac:dyDescent="0.2">
      <c r="A4" s="47"/>
      <c r="B4" s="52" t="s">
        <v>109</v>
      </c>
      <c r="C4" s="48"/>
      <c r="D4" s="49"/>
      <c r="E4" s="49"/>
      <c r="F4" s="50"/>
      <c r="G4" s="49"/>
      <c r="H4" s="49"/>
      <c r="I4" s="49"/>
      <c r="J4" s="49"/>
      <c r="K4" s="51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D8" sqref="D8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59" t="s">
        <v>13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 x14ac:dyDescent="0.2">
      <c r="A2" s="31"/>
      <c r="B2" s="31"/>
      <c r="C2" s="29"/>
      <c r="D2" s="29"/>
      <c r="E2" s="29"/>
      <c r="F2" s="42"/>
      <c r="G2" s="42"/>
      <c r="H2" s="161" t="s">
        <v>3</v>
      </c>
      <c r="I2" s="161"/>
    </row>
    <row r="3" spans="1:9" ht="29.25" customHeight="1" thickBot="1" x14ac:dyDescent="0.2">
      <c r="A3" s="45" t="s">
        <v>5</v>
      </c>
      <c r="B3" s="40" t="s">
        <v>30</v>
      </c>
      <c r="C3" s="40" t="s">
        <v>14</v>
      </c>
      <c r="D3" s="40" t="s">
        <v>15</v>
      </c>
      <c r="E3" s="40" t="s">
        <v>16</v>
      </c>
      <c r="F3" s="40" t="s">
        <v>17</v>
      </c>
      <c r="G3" s="46" t="s">
        <v>66</v>
      </c>
      <c r="H3" s="40" t="s">
        <v>29</v>
      </c>
      <c r="I3" s="41" t="s">
        <v>18</v>
      </c>
    </row>
    <row r="4" spans="1:9" s="109" customFormat="1" ht="29.25" customHeight="1" thickTop="1" x14ac:dyDescent="0.15">
      <c r="A4" s="146" t="s">
        <v>155</v>
      </c>
      <c r="B4" s="147" t="s">
        <v>163</v>
      </c>
      <c r="C4" s="148">
        <v>529000</v>
      </c>
      <c r="D4" s="149" t="s">
        <v>167</v>
      </c>
      <c r="E4" s="149" t="s">
        <v>172</v>
      </c>
      <c r="F4" s="149" t="s">
        <v>171</v>
      </c>
      <c r="G4" s="149" t="s">
        <v>171</v>
      </c>
      <c r="H4" s="149" t="s">
        <v>171</v>
      </c>
      <c r="I4" s="110"/>
    </row>
    <row r="5" spans="1:9" s="109" customFormat="1" ht="29.25" customHeight="1" x14ac:dyDescent="0.15">
      <c r="A5" s="152" t="s">
        <v>157</v>
      </c>
      <c r="B5" s="92" t="s">
        <v>164</v>
      </c>
      <c r="C5" s="150">
        <v>950000</v>
      </c>
      <c r="D5" s="151" t="s">
        <v>167</v>
      </c>
      <c r="E5" s="151" t="s">
        <v>172</v>
      </c>
      <c r="F5" s="151" t="s">
        <v>171</v>
      </c>
      <c r="G5" s="151" t="s">
        <v>171</v>
      </c>
      <c r="H5" s="151" t="s">
        <v>171</v>
      </c>
      <c r="I5" s="110"/>
    </row>
    <row r="6" spans="1:9" s="109" customFormat="1" ht="29.25" customHeight="1" x14ac:dyDescent="0.15">
      <c r="A6" s="152" t="s">
        <v>159</v>
      </c>
      <c r="B6" s="153" t="s">
        <v>165</v>
      </c>
      <c r="C6" s="150">
        <v>2959000</v>
      </c>
      <c r="D6" s="151" t="s">
        <v>168</v>
      </c>
      <c r="E6" s="151" t="s">
        <v>173</v>
      </c>
      <c r="F6" s="151" t="s">
        <v>176</v>
      </c>
      <c r="G6" s="151" t="s">
        <v>176</v>
      </c>
      <c r="H6" s="151" t="s">
        <v>176</v>
      </c>
      <c r="I6" s="110"/>
    </row>
    <row r="7" spans="1:9" s="109" customFormat="1" ht="29.25" customHeight="1" x14ac:dyDescent="0.15">
      <c r="A7" s="152" t="s">
        <v>161</v>
      </c>
      <c r="B7" s="153" t="s">
        <v>163</v>
      </c>
      <c r="C7" s="150">
        <v>993000</v>
      </c>
      <c r="D7" s="151" t="s">
        <v>169</v>
      </c>
      <c r="E7" s="151" t="s">
        <v>174</v>
      </c>
      <c r="F7" s="151" t="s">
        <v>177</v>
      </c>
      <c r="G7" s="151" t="s">
        <v>177</v>
      </c>
      <c r="H7" s="151" t="s">
        <v>177</v>
      </c>
      <c r="I7" s="110"/>
    </row>
    <row r="8" spans="1:9" s="109" customFormat="1" ht="29.25" customHeight="1" x14ac:dyDescent="0.15">
      <c r="A8" s="152" t="s">
        <v>162</v>
      </c>
      <c r="B8" s="92" t="s">
        <v>166</v>
      </c>
      <c r="C8" s="150">
        <v>1000000</v>
      </c>
      <c r="D8" s="151" t="s">
        <v>170</v>
      </c>
      <c r="E8" s="151" t="s">
        <v>175</v>
      </c>
      <c r="F8" s="151" t="s">
        <v>178</v>
      </c>
      <c r="G8" s="151" t="s">
        <v>178</v>
      </c>
      <c r="H8" s="151" t="s">
        <v>178</v>
      </c>
      <c r="I8" s="110"/>
    </row>
    <row r="9" spans="1:9" ht="29.25" customHeight="1" x14ac:dyDescent="0.15">
      <c r="A9" s="70" t="s">
        <v>106</v>
      </c>
      <c r="B9" s="92" t="s">
        <v>122</v>
      </c>
      <c r="C9" s="93">
        <f>180000*12</f>
        <v>2160000</v>
      </c>
      <c r="D9" s="71" t="s">
        <v>136</v>
      </c>
      <c r="E9" s="72" t="s">
        <v>134</v>
      </c>
      <c r="F9" s="73" t="s">
        <v>135</v>
      </c>
      <c r="G9" s="73" t="s">
        <v>151</v>
      </c>
      <c r="H9" s="73" t="s">
        <v>153</v>
      </c>
      <c r="I9" s="43"/>
    </row>
    <row r="10" spans="1:9" ht="29.25" customHeight="1" x14ac:dyDescent="0.15">
      <c r="A10" s="70" t="s">
        <v>105</v>
      </c>
      <c r="B10" s="92" t="s">
        <v>123</v>
      </c>
      <c r="C10" s="93">
        <f>(38500*12)+(242000*12)</f>
        <v>3366000</v>
      </c>
      <c r="D10" s="71" t="s">
        <v>136</v>
      </c>
      <c r="E10" s="72" t="s">
        <v>134</v>
      </c>
      <c r="F10" s="73" t="s">
        <v>135</v>
      </c>
      <c r="G10" s="73" t="s">
        <v>151</v>
      </c>
      <c r="H10" s="73" t="s">
        <v>153</v>
      </c>
      <c r="I10" s="43"/>
    </row>
    <row r="11" spans="1:9" ht="29.25" customHeight="1" x14ac:dyDescent="0.15">
      <c r="A11" s="70" t="s">
        <v>111</v>
      </c>
      <c r="B11" s="92" t="s">
        <v>124</v>
      </c>
      <c r="C11" s="93">
        <v>3234000</v>
      </c>
      <c r="D11" s="71" t="s">
        <v>136</v>
      </c>
      <c r="E11" s="72" t="s">
        <v>134</v>
      </c>
      <c r="F11" s="73" t="s">
        <v>135</v>
      </c>
      <c r="G11" s="73" t="s">
        <v>151</v>
      </c>
      <c r="H11" s="73" t="s">
        <v>153</v>
      </c>
      <c r="I11" s="43"/>
    </row>
    <row r="12" spans="1:9" ht="29.25" customHeight="1" x14ac:dyDescent="0.15">
      <c r="A12" s="70" t="s">
        <v>112</v>
      </c>
      <c r="B12" s="92" t="s">
        <v>125</v>
      </c>
      <c r="C12" s="93">
        <v>10576440</v>
      </c>
      <c r="D12" s="71" t="s">
        <v>136</v>
      </c>
      <c r="E12" s="72" t="s">
        <v>134</v>
      </c>
      <c r="F12" s="73" t="s">
        <v>135</v>
      </c>
      <c r="G12" s="73" t="s">
        <v>151</v>
      </c>
      <c r="H12" s="73" t="s">
        <v>153</v>
      </c>
      <c r="I12" s="43"/>
    </row>
    <row r="13" spans="1:9" ht="29.25" customHeight="1" x14ac:dyDescent="0.15">
      <c r="A13" s="70" t="s">
        <v>113</v>
      </c>
      <c r="B13" s="92" t="s">
        <v>126</v>
      </c>
      <c r="C13" s="93">
        <v>1620000</v>
      </c>
      <c r="D13" s="71" t="s">
        <v>136</v>
      </c>
      <c r="E13" s="72" t="s">
        <v>134</v>
      </c>
      <c r="F13" s="73" t="s">
        <v>135</v>
      </c>
      <c r="G13" s="73" t="s">
        <v>151</v>
      </c>
      <c r="H13" s="73" t="s">
        <v>153</v>
      </c>
      <c r="I13" s="63"/>
    </row>
    <row r="14" spans="1:9" ht="29.25" customHeight="1" x14ac:dyDescent="0.15">
      <c r="A14" s="70" t="s">
        <v>114</v>
      </c>
      <c r="B14" s="92" t="s">
        <v>127</v>
      </c>
      <c r="C14" s="93">
        <f>4300*6780</f>
        <v>29154000</v>
      </c>
      <c r="D14" s="71" t="s">
        <v>136</v>
      </c>
      <c r="E14" s="72" t="s">
        <v>134</v>
      </c>
      <c r="F14" s="73" t="s">
        <v>135</v>
      </c>
      <c r="G14" s="73" t="s">
        <v>151</v>
      </c>
      <c r="H14" s="73" t="s">
        <v>153</v>
      </c>
      <c r="I14" s="43"/>
    </row>
    <row r="15" spans="1:9" ht="29.25" customHeight="1" x14ac:dyDescent="0.15">
      <c r="A15" s="86" t="s">
        <v>115</v>
      </c>
      <c r="B15" s="92" t="s">
        <v>128</v>
      </c>
      <c r="C15" s="93">
        <v>276565750</v>
      </c>
      <c r="D15" s="87" t="s">
        <v>119</v>
      </c>
      <c r="E15" s="72" t="s">
        <v>134</v>
      </c>
      <c r="F15" s="73" t="s">
        <v>135</v>
      </c>
      <c r="G15" s="73" t="s">
        <v>151</v>
      </c>
      <c r="H15" s="73" t="s">
        <v>153</v>
      </c>
      <c r="I15" s="43"/>
    </row>
    <row r="16" spans="1:9" ht="29.25" customHeight="1" x14ac:dyDescent="0.15">
      <c r="A16" s="70" t="s">
        <v>116</v>
      </c>
      <c r="B16" s="92" t="s">
        <v>129</v>
      </c>
      <c r="C16" s="93">
        <f>48000*226</f>
        <v>10848000</v>
      </c>
      <c r="D16" s="87" t="s">
        <v>119</v>
      </c>
      <c r="E16" s="72" t="s">
        <v>134</v>
      </c>
      <c r="F16" s="73" t="s">
        <v>135</v>
      </c>
      <c r="G16" s="73" t="s">
        <v>151</v>
      </c>
      <c r="H16" s="73" t="s">
        <v>153</v>
      </c>
      <c r="I16" s="43"/>
    </row>
    <row r="17" spans="1:9" ht="29.25" customHeight="1" x14ac:dyDescent="0.15">
      <c r="A17" s="70" t="s">
        <v>117</v>
      </c>
      <c r="B17" s="92" t="s">
        <v>130</v>
      </c>
      <c r="C17" s="93">
        <f>135000*2*12</f>
        <v>3240000</v>
      </c>
      <c r="D17" s="87" t="s">
        <v>120</v>
      </c>
      <c r="E17" s="72" t="s">
        <v>134</v>
      </c>
      <c r="F17" s="73" t="s">
        <v>135</v>
      </c>
      <c r="G17" s="73" t="s">
        <v>151</v>
      </c>
      <c r="H17" s="73" t="s">
        <v>153</v>
      </c>
      <c r="I17" s="43"/>
    </row>
    <row r="18" spans="1:9" ht="29.25" customHeight="1" thickBot="1" x14ac:dyDescent="0.2">
      <c r="A18" s="88" t="s">
        <v>118</v>
      </c>
      <c r="B18" s="94" t="s">
        <v>131</v>
      </c>
      <c r="C18" s="95">
        <v>1140000</v>
      </c>
      <c r="D18" s="89" t="s">
        <v>121</v>
      </c>
      <c r="E18" s="90" t="s">
        <v>132</v>
      </c>
      <c r="F18" s="91" t="s">
        <v>133</v>
      </c>
      <c r="G18" s="91" t="s">
        <v>150</v>
      </c>
      <c r="H18" s="91" t="s">
        <v>152</v>
      </c>
      <c r="I18" s="44"/>
    </row>
  </sheetData>
  <mergeCells count="2">
    <mergeCell ref="A1:I1"/>
    <mergeCell ref="H2:I2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7" zoomScaleNormal="100" workbookViewId="0">
      <selection activeCell="F8" sqref="F8"/>
    </sheetView>
  </sheetViews>
  <sheetFormatPr defaultRowHeight="13.5" x14ac:dyDescent="0.15"/>
  <cols>
    <col min="1" max="1" width="15.109375" style="2" bestFit="1" customWidth="1"/>
    <col min="2" max="2" width="31.5546875" style="2" customWidth="1"/>
    <col min="3" max="3" width="11.77734375" style="133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59" t="s">
        <v>19</v>
      </c>
      <c r="B1" s="159"/>
      <c r="C1" s="159"/>
      <c r="D1" s="159"/>
      <c r="E1" s="159"/>
      <c r="F1" s="159"/>
      <c r="G1" s="159"/>
      <c r="H1" s="159"/>
      <c r="I1" s="159"/>
    </row>
    <row r="2" spans="1:9" ht="26.25" thickBot="1" x14ac:dyDescent="0.2">
      <c r="A2" s="160"/>
      <c r="B2" s="160"/>
      <c r="C2" s="130"/>
      <c r="D2" s="29"/>
      <c r="E2" s="29"/>
      <c r="F2" s="29"/>
      <c r="G2" s="29"/>
      <c r="H2" s="29"/>
      <c r="I2" s="32" t="s">
        <v>84</v>
      </c>
    </row>
    <row r="3" spans="1:9" s="113" customFormat="1" ht="26.25" customHeight="1" thickBot="1" x14ac:dyDescent="0.2">
      <c r="A3" s="39" t="s">
        <v>4</v>
      </c>
      <c r="B3" s="40" t="s">
        <v>5</v>
      </c>
      <c r="C3" s="131" t="s">
        <v>79</v>
      </c>
      <c r="D3" s="40" t="s">
        <v>80</v>
      </c>
      <c r="E3" s="40" t="s">
        <v>85</v>
      </c>
      <c r="F3" s="40" t="s">
        <v>81</v>
      </c>
      <c r="G3" s="40" t="s">
        <v>82</v>
      </c>
      <c r="H3" s="40" t="s">
        <v>83</v>
      </c>
      <c r="I3" s="41" t="s">
        <v>94</v>
      </c>
    </row>
    <row r="4" spans="1:9" s="109" customFormat="1" ht="28.5" customHeight="1" thickTop="1" x14ac:dyDescent="0.15">
      <c r="A4" s="96" t="s">
        <v>104</v>
      </c>
      <c r="B4" s="116" t="s">
        <v>179</v>
      </c>
      <c r="C4" s="132" t="s">
        <v>185</v>
      </c>
      <c r="D4" s="93">
        <v>300000</v>
      </c>
      <c r="E4" s="107"/>
      <c r="F4" s="93">
        <v>300000</v>
      </c>
      <c r="G4" s="107"/>
      <c r="H4" s="114">
        <v>300000</v>
      </c>
      <c r="I4" s="108"/>
    </row>
    <row r="5" spans="1:9" s="109" customFormat="1" ht="28.5" customHeight="1" x14ac:dyDescent="0.15">
      <c r="A5" s="96" t="s">
        <v>104</v>
      </c>
      <c r="B5" s="116" t="s">
        <v>180</v>
      </c>
      <c r="C5" s="142" t="s">
        <v>186</v>
      </c>
      <c r="D5" s="93">
        <v>700000</v>
      </c>
      <c r="E5" s="111"/>
      <c r="F5" s="93">
        <v>700000</v>
      </c>
      <c r="G5" s="111"/>
      <c r="H5" s="114">
        <v>700000</v>
      </c>
      <c r="I5" s="112"/>
    </row>
    <row r="6" spans="1:9" s="109" customFormat="1" ht="28.5" customHeight="1" x14ac:dyDescent="0.15">
      <c r="A6" s="96" t="s">
        <v>104</v>
      </c>
      <c r="B6" s="116" t="s">
        <v>181</v>
      </c>
      <c r="C6" s="142" t="s">
        <v>187</v>
      </c>
      <c r="D6" s="93">
        <v>2860000</v>
      </c>
      <c r="E6" s="111"/>
      <c r="F6" s="93">
        <v>2860000</v>
      </c>
      <c r="G6" s="111"/>
      <c r="H6" s="114">
        <v>2860000</v>
      </c>
      <c r="I6" s="112"/>
    </row>
    <row r="7" spans="1:9" s="109" customFormat="1" ht="28.5" customHeight="1" x14ac:dyDescent="0.15">
      <c r="A7" s="96" t="s">
        <v>104</v>
      </c>
      <c r="B7" s="116" t="s">
        <v>182</v>
      </c>
      <c r="C7" s="142" t="s">
        <v>188</v>
      </c>
      <c r="D7" s="93">
        <v>1029000</v>
      </c>
      <c r="E7" s="111"/>
      <c r="F7" s="93">
        <v>1029000</v>
      </c>
      <c r="G7" s="111"/>
      <c r="H7" s="114">
        <v>1029000</v>
      </c>
      <c r="I7" s="112"/>
    </row>
    <row r="8" spans="1:9" s="109" customFormat="1" ht="28.5" customHeight="1" x14ac:dyDescent="0.15">
      <c r="A8" s="96" t="s">
        <v>104</v>
      </c>
      <c r="B8" s="116" t="s">
        <v>183</v>
      </c>
      <c r="C8" s="142" t="s">
        <v>189</v>
      </c>
      <c r="D8" s="93">
        <v>4765000</v>
      </c>
      <c r="E8" s="111"/>
      <c r="F8" s="93">
        <v>4765000</v>
      </c>
      <c r="G8" s="111"/>
      <c r="H8" s="114">
        <v>4765000</v>
      </c>
      <c r="I8" s="112"/>
    </row>
    <row r="9" spans="1:9" s="109" customFormat="1" ht="28.5" customHeight="1" x14ac:dyDescent="0.15">
      <c r="A9" s="96" t="s">
        <v>104</v>
      </c>
      <c r="B9" s="116" t="s">
        <v>184</v>
      </c>
      <c r="C9" s="142" t="s">
        <v>190</v>
      </c>
      <c r="D9" s="93">
        <v>11352000</v>
      </c>
      <c r="E9" s="111"/>
      <c r="F9" s="93">
        <v>11352000</v>
      </c>
      <c r="G9" s="111"/>
      <c r="H9" s="114">
        <v>11352000</v>
      </c>
      <c r="I9" s="112"/>
    </row>
    <row r="10" spans="1:9" s="109" customFormat="1" ht="28.5" customHeight="1" x14ac:dyDescent="0.15">
      <c r="A10" s="96" t="s">
        <v>104</v>
      </c>
      <c r="B10" s="116" t="s">
        <v>154</v>
      </c>
      <c r="C10" s="142" t="s">
        <v>163</v>
      </c>
      <c r="D10" s="93">
        <v>529000</v>
      </c>
      <c r="E10" s="111"/>
      <c r="F10" s="93">
        <v>529000</v>
      </c>
      <c r="G10" s="111"/>
      <c r="H10" s="114">
        <v>529000</v>
      </c>
      <c r="I10" s="112"/>
    </row>
    <row r="11" spans="1:9" s="109" customFormat="1" ht="28.5" customHeight="1" x14ac:dyDescent="0.15">
      <c r="A11" s="96" t="s">
        <v>104</v>
      </c>
      <c r="B11" s="116" t="s">
        <v>156</v>
      </c>
      <c r="C11" s="142" t="s">
        <v>164</v>
      </c>
      <c r="D11" s="93">
        <v>950000</v>
      </c>
      <c r="E11" s="111"/>
      <c r="F11" s="93">
        <v>950000</v>
      </c>
      <c r="G11" s="111"/>
      <c r="H11" s="114">
        <v>950000</v>
      </c>
      <c r="I11" s="112"/>
    </row>
    <row r="12" spans="1:9" s="109" customFormat="1" ht="28.5" customHeight="1" x14ac:dyDescent="0.15">
      <c r="A12" s="96" t="s">
        <v>104</v>
      </c>
      <c r="B12" s="116" t="s">
        <v>158</v>
      </c>
      <c r="C12" s="142" t="s">
        <v>165</v>
      </c>
      <c r="D12" s="93">
        <v>2959000</v>
      </c>
      <c r="E12" s="111"/>
      <c r="F12" s="93">
        <v>2959000</v>
      </c>
      <c r="G12" s="111"/>
      <c r="H12" s="114">
        <v>2959000</v>
      </c>
      <c r="I12" s="112"/>
    </row>
    <row r="13" spans="1:9" s="109" customFormat="1" ht="28.5" customHeight="1" x14ac:dyDescent="0.15">
      <c r="A13" s="96" t="s">
        <v>104</v>
      </c>
      <c r="B13" s="116" t="s">
        <v>160</v>
      </c>
      <c r="C13" s="142" t="s">
        <v>163</v>
      </c>
      <c r="D13" s="93">
        <v>993000</v>
      </c>
      <c r="E13" s="111"/>
      <c r="F13" s="93">
        <v>993000</v>
      </c>
      <c r="G13" s="111"/>
      <c r="H13" s="114">
        <v>993000</v>
      </c>
      <c r="I13" s="112"/>
    </row>
    <row r="14" spans="1:9" s="113" customFormat="1" ht="28.5" customHeight="1" x14ac:dyDescent="0.15">
      <c r="A14" s="96" t="s">
        <v>144</v>
      </c>
      <c r="B14" s="97" t="s">
        <v>138</v>
      </c>
      <c r="C14" s="92" t="s">
        <v>139</v>
      </c>
      <c r="D14" s="93">
        <v>2160000</v>
      </c>
      <c r="E14" s="98"/>
      <c r="F14" s="98">
        <v>180000</v>
      </c>
      <c r="G14" s="98"/>
      <c r="H14" s="99">
        <v>180000</v>
      </c>
      <c r="I14" s="100"/>
    </row>
    <row r="15" spans="1:9" s="113" customFormat="1" ht="28.5" customHeight="1" x14ac:dyDescent="0.15">
      <c r="A15" s="96" t="s">
        <v>104</v>
      </c>
      <c r="B15" s="97" t="s">
        <v>105</v>
      </c>
      <c r="C15" s="92" t="s">
        <v>123</v>
      </c>
      <c r="D15" s="93">
        <f>(38500*12)+(242000*12)</f>
        <v>3366000</v>
      </c>
      <c r="E15" s="98"/>
      <c r="F15" s="98">
        <v>280500</v>
      </c>
      <c r="G15" s="98"/>
      <c r="H15" s="99">
        <f t="shared" ref="H15:H18" si="0">E15+F15+G15</f>
        <v>280500</v>
      </c>
      <c r="I15" s="100"/>
    </row>
    <row r="16" spans="1:9" s="113" customFormat="1" ht="28.5" customHeight="1" x14ac:dyDescent="0.15">
      <c r="A16" s="96" t="s">
        <v>104</v>
      </c>
      <c r="B16" s="97" t="s">
        <v>111</v>
      </c>
      <c r="C16" s="92" t="s">
        <v>124</v>
      </c>
      <c r="D16" s="93">
        <v>3234000</v>
      </c>
      <c r="E16" s="98"/>
      <c r="F16" s="98">
        <v>269500</v>
      </c>
      <c r="G16" s="98"/>
      <c r="H16" s="99">
        <f t="shared" si="0"/>
        <v>269500</v>
      </c>
      <c r="I16" s="100"/>
    </row>
    <row r="17" spans="1:9" s="113" customFormat="1" ht="28.5" customHeight="1" x14ac:dyDescent="0.15">
      <c r="A17" s="96" t="s">
        <v>104</v>
      </c>
      <c r="B17" s="97" t="s">
        <v>112</v>
      </c>
      <c r="C17" s="92" t="s">
        <v>125</v>
      </c>
      <c r="D17" s="93">
        <v>10576440</v>
      </c>
      <c r="E17" s="98"/>
      <c r="F17" s="98">
        <v>881370</v>
      </c>
      <c r="G17" s="98"/>
      <c r="H17" s="99">
        <f t="shared" si="0"/>
        <v>881370</v>
      </c>
      <c r="I17" s="100"/>
    </row>
    <row r="18" spans="1:9" s="113" customFormat="1" ht="28.5" customHeight="1" x14ac:dyDescent="0.15">
      <c r="A18" s="96" t="s">
        <v>104</v>
      </c>
      <c r="B18" s="97" t="s">
        <v>113</v>
      </c>
      <c r="C18" s="92" t="s">
        <v>126</v>
      </c>
      <c r="D18" s="93">
        <v>1620000</v>
      </c>
      <c r="E18" s="98"/>
      <c r="F18" s="98">
        <v>135000</v>
      </c>
      <c r="G18" s="98"/>
      <c r="H18" s="99">
        <f t="shared" si="0"/>
        <v>135000</v>
      </c>
      <c r="I18" s="100"/>
    </row>
    <row r="19" spans="1:9" s="113" customFormat="1" ht="28.5" customHeight="1" x14ac:dyDescent="0.15">
      <c r="A19" s="96" t="s">
        <v>104</v>
      </c>
      <c r="B19" s="97" t="s">
        <v>114</v>
      </c>
      <c r="C19" s="92" t="s">
        <v>127</v>
      </c>
      <c r="D19" s="93">
        <f>4300*6780</f>
        <v>29154000</v>
      </c>
      <c r="E19" s="98"/>
      <c r="F19" s="98">
        <v>2038200</v>
      </c>
      <c r="G19" s="98"/>
      <c r="H19" s="99">
        <f>E19+F19+G19</f>
        <v>2038200</v>
      </c>
      <c r="I19" s="100"/>
    </row>
    <row r="20" spans="1:9" s="113" customFormat="1" ht="28.5" customHeight="1" x14ac:dyDescent="0.15">
      <c r="A20" s="96" t="s">
        <v>104</v>
      </c>
      <c r="B20" s="101" t="s">
        <v>115</v>
      </c>
      <c r="C20" s="92" t="s">
        <v>128</v>
      </c>
      <c r="D20" s="93">
        <v>276565750</v>
      </c>
      <c r="E20" s="98"/>
      <c r="F20" s="98">
        <v>22229530</v>
      </c>
      <c r="G20" s="98"/>
      <c r="H20" s="99">
        <f t="shared" ref="H20:H22" si="1">E20+F20+G20</f>
        <v>22229530</v>
      </c>
      <c r="I20" s="100"/>
    </row>
    <row r="21" spans="1:9" s="113" customFormat="1" ht="28.5" customHeight="1" x14ac:dyDescent="0.15">
      <c r="A21" s="96" t="s">
        <v>104</v>
      </c>
      <c r="B21" s="97" t="s">
        <v>116</v>
      </c>
      <c r="C21" s="92" t="s">
        <v>129</v>
      </c>
      <c r="D21" s="93">
        <f>48000*226</f>
        <v>10848000</v>
      </c>
      <c r="E21" s="98"/>
      <c r="F21" s="98">
        <v>768000</v>
      </c>
      <c r="G21" s="98"/>
      <c r="H21" s="99">
        <f t="shared" si="1"/>
        <v>768000</v>
      </c>
      <c r="I21" s="100"/>
    </row>
    <row r="22" spans="1:9" s="113" customFormat="1" ht="28.5" customHeight="1" x14ac:dyDescent="0.15">
      <c r="A22" s="96" t="s">
        <v>104</v>
      </c>
      <c r="B22" s="97" t="s">
        <v>117</v>
      </c>
      <c r="C22" s="92" t="s">
        <v>130</v>
      </c>
      <c r="D22" s="93">
        <f>135000*2*12</f>
        <v>3240000</v>
      </c>
      <c r="E22" s="98"/>
      <c r="F22" s="98">
        <v>270000</v>
      </c>
      <c r="G22" s="98"/>
      <c r="H22" s="99">
        <f t="shared" si="1"/>
        <v>270000</v>
      </c>
      <c r="I22" s="100"/>
    </row>
    <row r="23" spans="1:9" s="113" customFormat="1" ht="28.5" customHeight="1" thickBot="1" x14ac:dyDescent="0.2">
      <c r="A23" s="102" t="s">
        <v>104</v>
      </c>
      <c r="B23" s="103" t="s">
        <v>118</v>
      </c>
      <c r="C23" s="94" t="s">
        <v>131</v>
      </c>
      <c r="D23" s="95">
        <v>1140000</v>
      </c>
      <c r="E23" s="104"/>
      <c r="F23" s="104">
        <v>190000</v>
      </c>
      <c r="G23" s="104"/>
      <c r="H23" s="105">
        <f t="shared" ref="H23" si="2">E23+F23+G23</f>
        <v>190000</v>
      </c>
      <c r="I23" s="106"/>
    </row>
  </sheetData>
  <mergeCells count="2">
    <mergeCell ref="A1:I1"/>
    <mergeCell ref="A2:B2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C20" sqref="C20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59" t="s">
        <v>21</v>
      </c>
      <c r="B1" s="159"/>
      <c r="C1" s="159"/>
      <c r="D1" s="159"/>
      <c r="E1" s="159"/>
    </row>
    <row r="2" spans="1:5" ht="26.25" thickBot="1" x14ac:dyDescent="0.2">
      <c r="A2" s="118"/>
      <c r="B2" s="118"/>
      <c r="C2" s="117"/>
      <c r="D2" s="117"/>
      <c r="E2" s="119" t="s">
        <v>53</v>
      </c>
    </row>
    <row r="3" spans="1:5" ht="18.75" customHeight="1" x14ac:dyDescent="0.15">
      <c r="A3" s="162" t="s">
        <v>54</v>
      </c>
      <c r="B3" s="134" t="s">
        <v>55</v>
      </c>
      <c r="C3" s="165" t="s">
        <v>191</v>
      </c>
      <c r="D3" s="166"/>
      <c r="E3" s="167"/>
    </row>
    <row r="4" spans="1:5" ht="18.75" customHeight="1" x14ac:dyDescent="0.15">
      <c r="A4" s="163"/>
      <c r="B4" s="14" t="s">
        <v>56</v>
      </c>
      <c r="C4" s="27">
        <v>3050000</v>
      </c>
      <c r="D4" s="21" t="s">
        <v>57</v>
      </c>
      <c r="E4" s="135">
        <v>2959000</v>
      </c>
    </row>
    <row r="5" spans="1:5" ht="18.75" customHeight="1" x14ac:dyDescent="0.15">
      <c r="A5" s="163"/>
      <c r="B5" s="14" t="s">
        <v>58</v>
      </c>
      <c r="C5" s="22">
        <f>E4/C4</f>
        <v>0.9701639344262295</v>
      </c>
      <c r="D5" s="21" t="s">
        <v>33</v>
      </c>
      <c r="E5" s="135">
        <v>2959000</v>
      </c>
    </row>
    <row r="6" spans="1:5" ht="18.75" customHeight="1" x14ac:dyDescent="0.15">
      <c r="A6" s="163"/>
      <c r="B6" s="14" t="s">
        <v>32</v>
      </c>
      <c r="C6" s="23" t="s">
        <v>173</v>
      </c>
      <c r="D6" s="21" t="s">
        <v>86</v>
      </c>
      <c r="E6" s="136" t="s">
        <v>192</v>
      </c>
    </row>
    <row r="7" spans="1:5" ht="18.75" customHeight="1" x14ac:dyDescent="0.15">
      <c r="A7" s="163"/>
      <c r="B7" s="14" t="s">
        <v>59</v>
      </c>
      <c r="C7" s="24" t="s">
        <v>107</v>
      </c>
      <c r="D7" s="21" t="s">
        <v>60</v>
      </c>
      <c r="E7" s="136" t="s">
        <v>193</v>
      </c>
    </row>
    <row r="8" spans="1:5" ht="18.75" customHeight="1" x14ac:dyDescent="0.15">
      <c r="A8" s="163"/>
      <c r="B8" s="14" t="s">
        <v>61</v>
      </c>
      <c r="C8" s="24" t="s">
        <v>78</v>
      </c>
      <c r="D8" s="21" t="s">
        <v>35</v>
      </c>
      <c r="E8" s="137" t="s">
        <v>194</v>
      </c>
    </row>
    <row r="9" spans="1:5" ht="18.75" customHeight="1" thickBot="1" x14ac:dyDescent="0.2">
      <c r="A9" s="164"/>
      <c r="B9" s="15" t="s">
        <v>62</v>
      </c>
      <c r="C9" s="25" t="s">
        <v>108</v>
      </c>
      <c r="D9" s="26" t="s">
        <v>63</v>
      </c>
      <c r="E9" s="138" t="s">
        <v>195</v>
      </c>
    </row>
    <row r="10" spans="1:5" ht="18.75" customHeight="1" thickTop="1" x14ac:dyDescent="0.15">
      <c r="A10" s="162" t="s">
        <v>54</v>
      </c>
      <c r="B10" s="134" t="s">
        <v>55</v>
      </c>
      <c r="C10" s="165" t="s">
        <v>203</v>
      </c>
      <c r="D10" s="166"/>
      <c r="E10" s="167"/>
    </row>
    <row r="11" spans="1:5" ht="18.75" customHeight="1" x14ac:dyDescent="0.15">
      <c r="A11" s="163"/>
      <c r="B11" s="14" t="s">
        <v>56</v>
      </c>
      <c r="C11" s="27">
        <v>1058000</v>
      </c>
      <c r="D11" s="21" t="s">
        <v>57</v>
      </c>
      <c r="E11" s="135">
        <v>993000</v>
      </c>
    </row>
    <row r="12" spans="1:5" ht="18.75" customHeight="1" x14ac:dyDescent="0.15">
      <c r="A12" s="163"/>
      <c r="B12" s="14" t="s">
        <v>58</v>
      </c>
      <c r="C12" s="22">
        <f>E11/C11</f>
        <v>0.93856332703213607</v>
      </c>
      <c r="D12" s="21" t="s">
        <v>33</v>
      </c>
      <c r="E12" s="135">
        <v>993000</v>
      </c>
    </row>
    <row r="13" spans="1:5" ht="18.75" customHeight="1" x14ac:dyDescent="0.15">
      <c r="A13" s="163"/>
      <c r="B13" s="14" t="s">
        <v>32</v>
      </c>
      <c r="C13" s="23" t="s">
        <v>200</v>
      </c>
      <c r="D13" s="21" t="s">
        <v>86</v>
      </c>
      <c r="E13" s="136" t="s">
        <v>201</v>
      </c>
    </row>
    <row r="14" spans="1:5" ht="18.75" customHeight="1" x14ac:dyDescent="0.15">
      <c r="A14" s="163"/>
      <c r="B14" s="14" t="s">
        <v>59</v>
      </c>
      <c r="C14" s="24" t="s">
        <v>107</v>
      </c>
      <c r="D14" s="21" t="s">
        <v>60</v>
      </c>
      <c r="E14" s="136" t="s">
        <v>202</v>
      </c>
    </row>
    <row r="15" spans="1:5" ht="18.75" customHeight="1" x14ac:dyDescent="0.15">
      <c r="A15" s="163"/>
      <c r="B15" s="14" t="s">
        <v>61</v>
      </c>
      <c r="C15" s="24" t="s">
        <v>78</v>
      </c>
      <c r="D15" s="21" t="s">
        <v>35</v>
      </c>
      <c r="E15" s="137" t="s">
        <v>198</v>
      </c>
    </row>
    <row r="16" spans="1:5" ht="18.75" customHeight="1" thickBot="1" x14ac:dyDescent="0.2">
      <c r="A16" s="164"/>
      <c r="B16" s="15" t="s">
        <v>62</v>
      </c>
      <c r="C16" s="25" t="s">
        <v>108</v>
      </c>
      <c r="D16" s="26" t="s">
        <v>63</v>
      </c>
      <c r="E16" s="138" t="s">
        <v>196</v>
      </c>
    </row>
    <row r="17" spans="1:5" ht="18.75" customHeight="1" thickTop="1" x14ac:dyDescent="0.15">
      <c r="A17" s="162" t="s">
        <v>54</v>
      </c>
      <c r="B17" s="134" t="s">
        <v>55</v>
      </c>
      <c r="C17" s="165" t="s">
        <v>162</v>
      </c>
      <c r="D17" s="166"/>
      <c r="E17" s="167"/>
    </row>
    <row r="18" spans="1:5" ht="18.75" customHeight="1" x14ac:dyDescent="0.15">
      <c r="A18" s="163"/>
      <c r="B18" s="14" t="s">
        <v>56</v>
      </c>
      <c r="C18" s="27">
        <v>1050000</v>
      </c>
      <c r="D18" s="21" t="s">
        <v>57</v>
      </c>
      <c r="E18" s="135">
        <v>1000000</v>
      </c>
    </row>
    <row r="19" spans="1:5" ht="18.75" customHeight="1" x14ac:dyDescent="0.15">
      <c r="A19" s="163"/>
      <c r="B19" s="14" t="s">
        <v>58</v>
      </c>
      <c r="C19" s="22">
        <f>E18/C18</f>
        <v>0.95238095238095233</v>
      </c>
      <c r="D19" s="21" t="s">
        <v>33</v>
      </c>
      <c r="E19" s="135">
        <v>1000000</v>
      </c>
    </row>
    <row r="20" spans="1:5" ht="18.75" customHeight="1" x14ac:dyDescent="0.15">
      <c r="A20" s="163"/>
      <c r="B20" s="14" t="s">
        <v>32</v>
      </c>
      <c r="C20" s="23" t="s">
        <v>204</v>
      </c>
      <c r="D20" s="21" t="s">
        <v>86</v>
      </c>
      <c r="E20" s="136" t="s">
        <v>205</v>
      </c>
    </row>
    <row r="21" spans="1:5" ht="18.75" customHeight="1" x14ac:dyDescent="0.15">
      <c r="A21" s="163"/>
      <c r="B21" s="14" t="s">
        <v>59</v>
      </c>
      <c r="C21" s="24" t="s">
        <v>107</v>
      </c>
      <c r="D21" s="21" t="s">
        <v>60</v>
      </c>
      <c r="E21" s="136" t="s">
        <v>206</v>
      </c>
    </row>
    <row r="22" spans="1:5" ht="18.75" customHeight="1" x14ac:dyDescent="0.15">
      <c r="A22" s="163"/>
      <c r="B22" s="14" t="s">
        <v>61</v>
      </c>
      <c r="C22" s="24" t="s">
        <v>78</v>
      </c>
      <c r="D22" s="21" t="s">
        <v>35</v>
      </c>
      <c r="E22" s="137" t="s">
        <v>199</v>
      </c>
    </row>
    <row r="23" spans="1:5" ht="18.75" customHeight="1" thickBot="1" x14ac:dyDescent="0.2">
      <c r="A23" s="164"/>
      <c r="B23" s="15" t="s">
        <v>62</v>
      </c>
      <c r="C23" s="25" t="s">
        <v>108</v>
      </c>
      <c r="D23" s="26" t="s">
        <v>63</v>
      </c>
      <c r="E23" s="138" t="s">
        <v>197</v>
      </c>
    </row>
    <row r="24" spans="1:5" ht="14.25" thickTop="1" x14ac:dyDescent="0.15"/>
  </sheetData>
  <mergeCells count="7">
    <mergeCell ref="A1:E1"/>
    <mergeCell ref="A17:A23"/>
    <mergeCell ref="C17:E17"/>
    <mergeCell ref="A3:A9"/>
    <mergeCell ref="C3:E3"/>
    <mergeCell ref="A10:A16"/>
    <mergeCell ref="C10:E10"/>
  </mergeCells>
  <phoneticPr fontId="5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="85" zoomScaleNormal="85" workbookViewId="0">
      <selection activeCell="D25" sqref="D25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59" t="s">
        <v>22</v>
      </c>
      <c r="B1" s="159"/>
      <c r="C1" s="159"/>
      <c r="D1" s="159"/>
      <c r="E1" s="159"/>
      <c r="F1" s="159"/>
    </row>
    <row r="2" spans="1:6" ht="26.25" thickBot="1" x14ac:dyDescent="0.2">
      <c r="A2" s="3"/>
      <c r="B2" s="4"/>
      <c r="C2" s="5"/>
      <c r="D2" s="5"/>
      <c r="E2" s="1"/>
      <c r="F2" s="30" t="s">
        <v>52</v>
      </c>
    </row>
    <row r="3" spans="1:6" ht="22.5" customHeight="1" thickTop="1" x14ac:dyDescent="0.15">
      <c r="A3" s="10" t="s">
        <v>31</v>
      </c>
      <c r="B3" s="184" t="s">
        <v>210</v>
      </c>
      <c r="C3" s="184"/>
      <c r="D3" s="184"/>
      <c r="E3" s="184"/>
      <c r="F3" s="185"/>
    </row>
    <row r="4" spans="1:6" ht="18.75" customHeight="1" x14ac:dyDescent="0.15">
      <c r="A4" s="174" t="s">
        <v>39</v>
      </c>
      <c r="B4" s="175" t="s">
        <v>32</v>
      </c>
      <c r="C4" s="179" t="s">
        <v>95</v>
      </c>
      <c r="D4" s="144" t="s">
        <v>40</v>
      </c>
      <c r="E4" s="144" t="s">
        <v>33</v>
      </c>
      <c r="F4" s="145" t="s">
        <v>44</v>
      </c>
    </row>
    <row r="5" spans="1:6" ht="18.75" customHeight="1" x14ac:dyDescent="0.15">
      <c r="A5" s="174"/>
      <c r="B5" s="175"/>
      <c r="C5" s="180"/>
      <c r="D5" s="12" t="s">
        <v>41</v>
      </c>
      <c r="E5" s="12" t="s">
        <v>34</v>
      </c>
      <c r="F5" s="13" t="s">
        <v>42</v>
      </c>
    </row>
    <row r="6" spans="1:6" ht="18.75" customHeight="1" x14ac:dyDescent="0.15">
      <c r="A6" s="174"/>
      <c r="B6" s="181" t="s">
        <v>213</v>
      </c>
      <c r="C6" s="182" t="s">
        <v>214</v>
      </c>
      <c r="D6" s="168">
        <v>3050000</v>
      </c>
      <c r="E6" s="168">
        <v>2959000</v>
      </c>
      <c r="F6" s="169">
        <f>E6/D6*100%</f>
        <v>0.9701639344262295</v>
      </c>
    </row>
    <row r="7" spans="1:6" ht="18.75" customHeight="1" x14ac:dyDescent="0.15">
      <c r="A7" s="174"/>
      <c r="B7" s="181"/>
      <c r="C7" s="183"/>
      <c r="D7" s="168"/>
      <c r="E7" s="168"/>
      <c r="F7" s="169"/>
    </row>
    <row r="8" spans="1:6" ht="18.75" customHeight="1" x14ac:dyDescent="0.15">
      <c r="A8" s="174" t="s">
        <v>35</v>
      </c>
      <c r="B8" s="144" t="s">
        <v>36</v>
      </c>
      <c r="C8" s="144" t="s">
        <v>46</v>
      </c>
      <c r="D8" s="175" t="s">
        <v>37</v>
      </c>
      <c r="E8" s="175"/>
      <c r="F8" s="176"/>
    </row>
    <row r="9" spans="1:6" ht="18.75" customHeight="1" x14ac:dyDescent="0.15">
      <c r="A9" s="174"/>
      <c r="B9" s="64" t="s">
        <v>215</v>
      </c>
      <c r="C9" s="7" t="s">
        <v>207</v>
      </c>
      <c r="D9" s="177" t="s">
        <v>216</v>
      </c>
      <c r="E9" s="177"/>
      <c r="F9" s="178"/>
    </row>
    <row r="10" spans="1:6" ht="18.75" customHeight="1" x14ac:dyDescent="0.15">
      <c r="A10" s="143" t="s">
        <v>45</v>
      </c>
      <c r="B10" s="172" t="s">
        <v>67</v>
      </c>
      <c r="C10" s="172"/>
      <c r="D10" s="172"/>
      <c r="E10" s="172"/>
      <c r="F10" s="173"/>
    </row>
    <row r="11" spans="1:6" ht="18.75" customHeight="1" x14ac:dyDescent="0.15">
      <c r="A11" s="143" t="s">
        <v>43</v>
      </c>
      <c r="B11" s="172" t="s">
        <v>104</v>
      </c>
      <c r="C11" s="172"/>
      <c r="D11" s="172"/>
      <c r="E11" s="172"/>
      <c r="F11" s="173"/>
    </row>
    <row r="12" spans="1:6" ht="18.75" customHeight="1" thickBot="1" x14ac:dyDescent="0.2">
      <c r="A12" s="11" t="s">
        <v>38</v>
      </c>
      <c r="B12" s="170"/>
      <c r="C12" s="170"/>
      <c r="D12" s="170"/>
      <c r="E12" s="170"/>
      <c r="F12" s="171"/>
    </row>
    <row r="13" spans="1:6" ht="22.5" customHeight="1" thickTop="1" x14ac:dyDescent="0.15">
      <c r="A13" s="10" t="s">
        <v>31</v>
      </c>
      <c r="B13" s="184" t="s">
        <v>211</v>
      </c>
      <c r="C13" s="184"/>
      <c r="D13" s="184"/>
      <c r="E13" s="184"/>
      <c r="F13" s="185"/>
    </row>
    <row r="14" spans="1:6" ht="18.75" customHeight="1" x14ac:dyDescent="0.15">
      <c r="A14" s="174" t="s">
        <v>39</v>
      </c>
      <c r="B14" s="175" t="s">
        <v>32</v>
      </c>
      <c r="C14" s="179" t="s">
        <v>86</v>
      </c>
      <c r="D14" s="155" t="s">
        <v>40</v>
      </c>
      <c r="E14" s="155" t="s">
        <v>33</v>
      </c>
      <c r="F14" s="156" t="s">
        <v>44</v>
      </c>
    </row>
    <row r="15" spans="1:6" ht="18.75" customHeight="1" x14ac:dyDescent="0.15">
      <c r="A15" s="174"/>
      <c r="B15" s="175"/>
      <c r="C15" s="180"/>
      <c r="D15" s="12" t="s">
        <v>41</v>
      </c>
      <c r="E15" s="12" t="s">
        <v>34</v>
      </c>
      <c r="F15" s="13" t="s">
        <v>42</v>
      </c>
    </row>
    <row r="16" spans="1:6" ht="18.75" customHeight="1" x14ac:dyDescent="0.15">
      <c r="A16" s="174"/>
      <c r="B16" s="181" t="s">
        <v>217</v>
      </c>
      <c r="C16" s="182" t="s">
        <v>218</v>
      </c>
      <c r="D16" s="168">
        <v>1058000</v>
      </c>
      <c r="E16" s="168">
        <v>993000</v>
      </c>
      <c r="F16" s="169">
        <f>E16/D16*100%</f>
        <v>0.93856332703213607</v>
      </c>
    </row>
    <row r="17" spans="1:6" ht="18.75" customHeight="1" x14ac:dyDescent="0.15">
      <c r="A17" s="174"/>
      <c r="B17" s="181"/>
      <c r="C17" s="183"/>
      <c r="D17" s="168"/>
      <c r="E17" s="168"/>
      <c r="F17" s="169"/>
    </row>
    <row r="18" spans="1:6" ht="18.75" customHeight="1" x14ac:dyDescent="0.15">
      <c r="A18" s="174" t="s">
        <v>35</v>
      </c>
      <c r="B18" s="155" t="s">
        <v>36</v>
      </c>
      <c r="C18" s="155" t="s">
        <v>46</v>
      </c>
      <c r="D18" s="175" t="s">
        <v>37</v>
      </c>
      <c r="E18" s="175"/>
      <c r="F18" s="176"/>
    </row>
    <row r="19" spans="1:6" ht="18.75" customHeight="1" x14ac:dyDescent="0.15">
      <c r="A19" s="174"/>
      <c r="B19" s="64" t="s">
        <v>219</v>
      </c>
      <c r="C19" s="7" t="s">
        <v>208</v>
      </c>
      <c r="D19" s="177" t="s">
        <v>220</v>
      </c>
      <c r="E19" s="177"/>
      <c r="F19" s="178"/>
    </row>
    <row r="20" spans="1:6" ht="18.75" customHeight="1" x14ac:dyDescent="0.15">
      <c r="A20" s="154" t="s">
        <v>45</v>
      </c>
      <c r="B20" s="172" t="s">
        <v>67</v>
      </c>
      <c r="C20" s="172"/>
      <c r="D20" s="172"/>
      <c r="E20" s="172"/>
      <c r="F20" s="173"/>
    </row>
    <row r="21" spans="1:6" ht="18.75" customHeight="1" x14ac:dyDescent="0.15">
      <c r="A21" s="154" t="s">
        <v>43</v>
      </c>
      <c r="B21" s="172" t="s">
        <v>104</v>
      </c>
      <c r="C21" s="172"/>
      <c r="D21" s="172"/>
      <c r="E21" s="172"/>
      <c r="F21" s="173"/>
    </row>
    <row r="22" spans="1:6" ht="18.75" customHeight="1" thickBot="1" x14ac:dyDescent="0.2">
      <c r="A22" s="11" t="s">
        <v>38</v>
      </c>
      <c r="B22" s="170"/>
      <c r="C22" s="170"/>
      <c r="D22" s="170"/>
      <c r="E22" s="170"/>
      <c r="F22" s="171"/>
    </row>
    <row r="23" spans="1:6" ht="22.5" customHeight="1" thickTop="1" x14ac:dyDescent="0.15">
      <c r="A23" s="10" t="s">
        <v>31</v>
      </c>
      <c r="B23" s="184" t="s">
        <v>212</v>
      </c>
      <c r="C23" s="184"/>
      <c r="D23" s="184"/>
      <c r="E23" s="184"/>
      <c r="F23" s="185"/>
    </row>
    <row r="24" spans="1:6" ht="18.75" customHeight="1" x14ac:dyDescent="0.15">
      <c r="A24" s="174" t="s">
        <v>39</v>
      </c>
      <c r="B24" s="175" t="s">
        <v>32</v>
      </c>
      <c r="C24" s="179" t="s">
        <v>86</v>
      </c>
      <c r="D24" s="155" t="s">
        <v>40</v>
      </c>
      <c r="E24" s="155" t="s">
        <v>33</v>
      </c>
      <c r="F24" s="156" t="s">
        <v>44</v>
      </c>
    </row>
    <row r="25" spans="1:6" ht="18.75" customHeight="1" x14ac:dyDescent="0.15">
      <c r="A25" s="174"/>
      <c r="B25" s="175"/>
      <c r="C25" s="180"/>
      <c r="D25" s="12" t="s">
        <v>41</v>
      </c>
      <c r="E25" s="12" t="s">
        <v>34</v>
      </c>
      <c r="F25" s="13" t="s">
        <v>42</v>
      </c>
    </row>
    <row r="26" spans="1:6" ht="18.75" customHeight="1" x14ac:dyDescent="0.15">
      <c r="A26" s="174"/>
      <c r="B26" s="181" t="s">
        <v>221</v>
      </c>
      <c r="C26" s="182" t="s">
        <v>222</v>
      </c>
      <c r="D26" s="168">
        <v>1050000</v>
      </c>
      <c r="E26" s="168">
        <v>1000000</v>
      </c>
      <c r="F26" s="169">
        <f>E26/D26*100%</f>
        <v>0.95238095238095233</v>
      </c>
    </row>
    <row r="27" spans="1:6" ht="18.75" customHeight="1" x14ac:dyDescent="0.15">
      <c r="A27" s="174"/>
      <c r="B27" s="181"/>
      <c r="C27" s="183"/>
      <c r="D27" s="168"/>
      <c r="E27" s="168"/>
      <c r="F27" s="169"/>
    </row>
    <row r="28" spans="1:6" ht="18.75" customHeight="1" x14ac:dyDescent="0.15">
      <c r="A28" s="174" t="s">
        <v>35</v>
      </c>
      <c r="B28" s="155" t="s">
        <v>36</v>
      </c>
      <c r="C28" s="155" t="s">
        <v>46</v>
      </c>
      <c r="D28" s="175" t="s">
        <v>37</v>
      </c>
      <c r="E28" s="175"/>
      <c r="F28" s="176"/>
    </row>
    <row r="29" spans="1:6" ht="18.75" customHeight="1" x14ac:dyDescent="0.15">
      <c r="A29" s="174"/>
      <c r="B29" s="64" t="s">
        <v>223</v>
      </c>
      <c r="C29" s="7" t="s">
        <v>209</v>
      </c>
      <c r="D29" s="177" t="s">
        <v>224</v>
      </c>
      <c r="E29" s="177"/>
      <c r="F29" s="178"/>
    </row>
    <row r="30" spans="1:6" ht="18.75" customHeight="1" x14ac:dyDescent="0.15">
      <c r="A30" s="154" t="s">
        <v>45</v>
      </c>
      <c r="B30" s="172" t="s">
        <v>67</v>
      </c>
      <c r="C30" s="172"/>
      <c r="D30" s="172"/>
      <c r="E30" s="172"/>
      <c r="F30" s="173"/>
    </row>
    <row r="31" spans="1:6" ht="18.75" customHeight="1" x14ac:dyDescent="0.15">
      <c r="A31" s="154" t="s">
        <v>43</v>
      </c>
      <c r="B31" s="172" t="s">
        <v>104</v>
      </c>
      <c r="C31" s="172"/>
      <c r="D31" s="172"/>
      <c r="E31" s="172"/>
      <c r="F31" s="173"/>
    </row>
    <row r="32" spans="1:6" ht="18.75" customHeight="1" thickBot="1" x14ac:dyDescent="0.2">
      <c r="A32" s="11" t="s">
        <v>38</v>
      </c>
      <c r="B32" s="170"/>
      <c r="C32" s="170"/>
      <c r="D32" s="170"/>
      <c r="E32" s="170"/>
      <c r="F32" s="171"/>
    </row>
    <row r="33" ht="14.25" thickTop="1" x14ac:dyDescent="0.15"/>
  </sheetData>
  <mergeCells count="46">
    <mergeCell ref="A14:A17"/>
    <mergeCell ref="B14:B15"/>
    <mergeCell ref="C14:C15"/>
    <mergeCell ref="B16:B17"/>
    <mergeCell ref="C16:C17"/>
    <mergeCell ref="A18:A19"/>
    <mergeCell ref="D18:F18"/>
    <mergeCell ref="D19:F19"/>
    <mergeCell ref="B20:F20"/>
    <mergeCell ref="B21:F21"/>
    <mergeCell ref="A1:F1"/>
    <mergeCell ref="D26:D27"/>
    <mergeCell ref="E26:E27"/>
    <mergeCell ref="F26:F27"/>
    <mergeCell ref="B23:F23"/>
    <mergeCell ref="B10:F10"/>
    <mergeCell ref="B11:F11"/>
    <mergeCell ref="B3:F3"/>
    <mergeCell ref="A4:A7"/>
    <mergeCell ref="B4:B5"/>
    <mergeCell ref="C4:C5"/>
    <mergeCell ref="B6:B7"/>
    <mergeCell ref="C6:C7"/>
    <mergeCell ref="A8:A9"/>
    <mergeCell ref="D8:F8"/>
    <mergeCell ref="D9:F9"/>
    <mergeCell ref="A28:A29"/>
    <mergeCell ref="D28:F28"/>
    <mergeCell ref="D29:F29"/>
    <mergeCell ref="A24:A27"/>
    <mergeCell ref="B24:B25"/>
    <mergeCell ref="C24:C25"/>
    <mergeCell ref="B26:B27"/>
    <mergeCell ref="C26:C27"/>
    <mergeCell ref="D6:D7"/>
    <mergeCell ref="E6:E7"/>
    <mergeCell ref="F6:F7"/>
    <mergeCell ref="B32:F32"/>
    <mergeCell ref="B30:F30"/>
    <mergeCell ref="B31:F31"/>
    <mergeCell ref="D16:D17"/>
    <mergeCell ref="E16:E17"/>
    <mergeCell ref="F16:F17"/>
    <mergeCell ref="B22:F22"/>
    <mergeCell ref="B12:F12"/>
    <mergeCell ref="B13:F13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2019-04-08T05:15:46Z</cp:lastPrinted>
  <dcterms:created xsi:type="dcterms:W3CDTF">2014-01-20T06:24:27Z</dcterms:created>
  <dcterms:modified xsi:type="dcterms:W3CDTF">2019-12-05T01:17:07Z</dcterms:modified>
</cp:coreProperties>
</file>